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Стандарты" sheetId="1" r:id="rId1"/>
  </sheets>
  <externalReferences>
    <externalReference r:id="rId2"/>
  </externalReferences>
  <definedNames>
    <definedName name="anscount" hidden="1">1</definedName>
    <definedName name="checkCell_2">Стандарты!$E$10:$H$36</definedName>
    <definedName name="data_List02_1">Стандарты!$F$12:$F$14</definedName>
    <definedName name="data_List02_2">Стандарты!$F$15:$F$22</definedName>
    <definedName name="data_List02_3">Стандарты!$F$25:$F$27</definedName>
    <definedName name="data_List02_4">Стандарты!$F$28:$F$30</definedName>
    <definedName name="data_List02_5">Стандарты!$F$35:$F$36</definedName>
    <definedName name="double_rate_tariff">[1]Титульный!$F$34</definedName>
    <definedName name="flag_NVV">[1]Титульный!$F$13</definedName>
    <definedName name="group_rates">[1]Титульный!$F$32</definedName>
    <definedName name="ipr">Стандарты!$G$11</definedName>
    <definedName name="kind_group_rates">[1]TEHSHEET!$S$4:$S$10</definedName>
    <definedName name="kind_of_control_method">[1]TEHSHEET!$K$2:$K$5</definedName>
    <definedName name="kind_of_NDS">[1]TEHSHEET!$H$2:$H$4</definedName>
    <definedName name="kind_of_NDS_tariff">[1]TEHSHEET!$H$7:$H$8</definedName>
    <definedName name="List02_GroundMaterials">Стандарты!$G$10:$G$36</definedName>
    <definedName name="List02_p_1_5">Стандарты!$F$24:$G$24</definedName>
    <definedName name="List02_p_2">Стандарты!$F$33:$G$35</definedName>
    <definedName name="List02_web_p_1_5">Стандарты!$F$24</definedName>
    <definedName name="List04_listValue1">[1]TEHSHEET!$K$9:$K$12</definedName>
    <definedName name="List04_listValue1_1">[1]TEHSHEET!$K$9:$K$11</definedName>
    <definedName name="List04_listValue2">[1]TEHSHEET!$K$14:$K$18</definedName>
    <definedName name="List04_listValue3">[1]TEHSHEET!$K$20:$K$22</definedName>
    <definedName name="name_dblRate_1">[1]TEHSHEET!$U$2</definedName>
    <definedName name="name_dblRate_2">[1]TEHSHEET!$V$2</definedName>
    <definedName name="org">[1]Титульный!$F$21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2_1">Стандарты!$C$12:$C$14</definedName>
    <definedName name="pDel_List02_2">Стандарты!$C$15:$C$22</definedName>
    <definedName name="pDel_List02_3">Стандарты!$C$25:$C$27</definedName>
    <definedName name="pDel_List02_4">Стандарты!$C$28:$C$30</definedName>
    <definedName name="pDel_List02_5">Стандарты!$C$35:$C$36</definedName>
    <definedName name="periodEnd">[1]Титульный!$F$17</definedName>
    <definedName name="periodStart">[1]Титульный!$F$16</definedName>
    <definedName name="pIns_List02_1">Стандарты!$E$14</definedName>
    <definedName name="pIns_List02_2">Стандарты!$E$22</definedName>
    <definedName name="pIns_List02_3">Стандарты!$E$27</definedName>
    <definedName name="pIns_List02_4">Стандарты!$E$30</definedName>
    <definedName name="pIns_List02_5">Стандарты!$E$36</definedName>
    <definedName name="pIns_List05_1">[1]Стандарты_3!#REF!</definedName>
    <definedName name="PROT_22">P3_PROT_22,P4_PROT_22,P5_PROT_22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ariff_GVS">[1]TEHSHEET!$S$9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  <definedName name="version">[1]Инструкция!$B$3</definedName>
  </definedNames>
  <calcPr calcId="145621"/>
</workbook>
</file>

<file path=xl/calcChain.xml><?xml version="1.0" encoding="utf-8"?>
<calcChain xmlns="http://schemas.openxmlformats.org/spreadsheetml/2006/main">
  <c r="E29" i="1" l="1"/>
  <c r="D29" i="1"/>
  <c r="E28" i="1"/>
  <c r="D26" i="1"/>
  <c r="F25" i="1"/>
  <c r="E25" i="1"/>
  <c r="F23" i="1"/>
  <c r="E20" i="1"/>
  <c r="D20" i="1"/>
  <c r="E19" i="1"/>
  <c r="E18" i="1"/>
  <c r="E17" i="1"/>
  <c r="D16" i="1"/>
  <c r="D17" i="1" s="1"/>
  <c r="E15" i="1"/>
  <c r="E13" i="1"/>
  <c r="D13" i="1"/>
  <c r="D6" i="1"/>
  <c r="D19" i="1" l="1"/>
  <c r="D18" i="1"/>
</calcChain>
</file>

<file path=xl/sharedStrings.xml><?xml version="1.0" encoding="utf-8"?>
<sst xmlns="http://schemas.openxmlformats.org/spreadsheetml/2006/main" count="60" uniqueCount="51">
  <si>
    <t>Предложение об установлении цен (тарифов) в сфере теплоснабжения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услуг*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</si>
  <si>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</si>
  <si>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</si>
  <si>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</si>
  <si>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</si>
  <si>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</si>
  <si>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</si>
  <si>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</si>
  <si>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</si>
  <si>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</si>
  <si>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</si>
  <si>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теплоснабжения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</si>
  <si>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</si>
  <si>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</si>
  <si>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</si>
  <si>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Метод регулирования</t>
  </si>
  <si>
    <t>1.2.1</t>
  </si>
  <si>
    <t>О</t>
  </si>
  <si>
    <t>метод индексации установленных тарифов</t>
  </si>
  <si>
    <t>Добавить метод</t>
  </si>
  <si>
    <t>1.3</t>
  </si>
  <si>
    <t>1.3.1</t>
  </si>
  <si>
    <t>С 01.01.2018 по 31.12.2018</t>
  </si>
  <si>
    <t>f</t>
  </si>
  <si>
    <t>Добавить поставщика</t>
  </si>
  <si>
    <t>Добавить тариф</t>
  </si>
  <si>
    <t>1.4</t>
  </si>
  <si>
    <t>Срок действия цен (тарифов)</t>
  </si>
  <si>
    <t>1.5</t>
  </si>
  <si>
    <t>Долгосрочные параметры регулирования (в случае если их установление предусмотрено выбранным методом регулирования)*</t>
  </si>
  <si>
    <t>http://www.e-disclosure.ru/portal/company.aspx?id=20334</t>
  </si>
  <si>
    <t>1.6</t>
  </si>
  <si>
    <t>1.6.1</t>
  </si>
  <si>
    <t>Добавить НВВ</t>
  </si>
  <si>
    <t>1.7</t>
  </si>
  <si>
    <t>1.7.1</t>
  </si>
  <si>
    <t>Добавить объём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</si>
  <si>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</si>
  <si>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законодательством Российской Федерации, тыс руб</t>
  </si>
  <si>
    <t>Информация о способах приобретения, стоимости и об объемах товаров, необходимых для производства регулируемых товаров и(или) оказания регулируемых услуг регулируемой организацией</t>
  </si>
  <si>
    <t>2.1</t>
  </si>
  <si>
    <t>Сведения о правовых актах, регламентирующих правила закупки (положение о закупках) в регулируемой организации</t>
  </si>
  <si>
    <t>"-"</t>
  </si>
  <si>
    <t>действие федерального закона от 18.07.2011 №223-ФЗ "О закупках товаров, работ, услуг…" не распространяется на ОАО "Угольная компания "Северный Кузбасс"</t>
  </si>
  <si>
    <t>2.2</t>
  </si>
  <si>
    <t>Сведения о месте размещения положения о закупках регулируемой организации</t>
  </si>
  <si>
    <t>2.3</t>
  </si>
  <si>
    <t>Сведения о планировании закупочных процедур и результатах их проведения</t>
  </si>
  <si>
    <t>Добавить сведения</t>
  </si>
  <si>
    <t>*</t>
  </si>
  <si>
    <t>ФЗ 190 ст. 9 2. До 1 января 2016 года осуществляется поэтапный переход к регулированию тарифов на тепловую энергию (мощность), тарифов на услуги в сфере теплоснабжения, теплоноситель на основе долгосрочных параметров государственного регулирования цен (тарифов) в сфере теплоснабжения (с применением метода обеспечения доходности инвестированного капитала, или метода индексации установленных тарифов, или метода сравнения аналогов).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</si>
</sst>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[$€-1]_-;\-* #,##0.00[$€-1]_-;_-* &quot;-&quot;??[$€-1]_-"/>
    <numFmt numFmtId="165" formatCode="&quot;$&quot;#,##0_);[Red]\(&quot;$&quot;#,##0\)"/>
  </numFmts>
  <fonts count="28">
    <font>
      <sz val="9"/>
      <name val="Tahoma"/>
      <family val="2"/>
      <charset val="204"/>
    </font>
    <font>
      <sz val="10"/>
      <name val="Arial Cyr"/>
      <charset val="204"/>
    </font>
    <font>
      <sz val="9"/>
      <color indexed="9"/>
      <name val="Tahoma"/>
      <family val="2"/>
      <charset val="204"/>
    </font>
    <font>
      <sz val="11"/>
      <name val="Webdings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55"/>
      <name val="Wingdings 2"/>
      <family val="1"/>
      <charset val="2"/>
    </font>
    <font>
      <sz val="11"/>
      <color indexed="9"/>
      <name val="Wingdings 2"/>
      <family val="1"/>
      <charset val="2"/>
    </font>
    <font>
      <b/>
      <sz val="9"/>
      <color indexed="62"/>
      <name val="Tahoma"/>
      <family val="2"/>
      <charset val="204"/>
    </font>
    <font>
      <sz val="10"/>
      <color indexed="63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lightDown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49" fontId="0" fillId="0" borderId="0" applyBorder="0">
      <alignment vertical="top"/>
    </xf>
    <xf numFmtId="0" fontId="1" fillId="0" borderId="0"/>
    <xf numFmtId="0" fontId="5" fillId="0" borderId="0"/>
    <xf numFmtId="0" fontId="7" fillId="0" borderId="0" applyBorder="0">
      <alignment horizontal="center" vertical="center" wrapText="1"/>
    </xf>
    <xf numFmtId="0" fontId="8" fillId="0" borderId="4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/>
    <xf numFmtId="164" fontId="15" fillId="0" borderId="0"/>
    <xf numFmtId="0" fontId="16" fillId="0" borderId="0"/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6" fillId="0" borderId="12" applyNumberFormat="0" applyAlignment="0">
      <protection locked="0"/>
    </xf>
    <xf numFmtId="165" fontId="18" fillId="0" borderId="0" applyFont="0" applyFill="0" applyBorder="0" applyAlignment="0" applyProtection="0"/>
    <xf numFmtId="0" fontId="19" fillId="0" borderId="0" applyFill="0" applyBorder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6" fillId="7" borderId="12" applyNumberFormat="0" applyAlignment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23" fillId="0" borderId="0"/>
    <xf numFmtId="0" fontId="19" fillId="0" borderId="0" applyFill="0" applyBorder="0" applyProtection="0">
      <alignment vertical="center"/>
    </xf>
    <xf numFmtId="0" fontId="19" fillId="0" borderId="0" applyFill="0" applyBorder="0" applyProtection="0">
      <alignment vertical="center"/>
    </xf>
    <xf numFmtId="49" fontId="24" fillId="8" borderId="13" applyNumberFormat="0">
      <alignment horizontal="center"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" fontId="4" fillId="4" borderId="14" applyBorder="0">
      <alignment horizontal="right"/>
    </xf>
    <xf numFmtId="0" fontId="5" fillId="0" borderId="0"/>
    <xf numFmtId="0" fontId="27" fillId="9" borderId="0" applyNumberFormat="0" applyBorder="0" applyAlignment="0">
      <alignment horizontal="left" vertical="center"/>
    </xf>
    <xf numFmtId="49" fontId="4" fillId="9" borderId="0" applyBorder="0">
      <alignment vertical="top"/>
    </xf>
  </cellStyleXfs>
  <cellXfs count="70">
    <xf numFmtId="49" fontId="0" fillId="0" borderId="0" xfId="0">
      <alignment vertical="top"/>
    </xf>
    <xf numFmtId="49" fontId="2" fillId="0" borderId="0" xfId="1" applyNumberFormat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vertical="center" wrapText="1"/>
    </xf>
    <xf numFmtId="0" fontId="4" fillId="2" borderId="0" xfId="1" applyFont="1" applyFill="1" applyBorder="1" applyAlignment="1" applyProtection="1">
      <alignment horizontal="right" vertical="center" wrapText="1"/>
    </xf>
    <xf numFmtId="0" fontId="6" fillId="0" borderId="1" xfId="2" applyFont="1" applyBorder="1" applyAlignment="1">
      <alignment horizontal="center" vertical="center" wrapText="1"/>
    </xf>
    <xf numFmtId="0" fontId="4" fillId="0" borderId="2" xfId="3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0" fillId="0" borderId="3" xfId="4" applyFont="1" applyFill="1" applyBorder="1" applyAlignment="1" applyProtection="1">
      <alignment horizontal="center" vertical="center" wrapText="1"/>
    </xf>
    <xf numFmtId="0" fontId="0" fillId="0" borderId="5" xfId="4" applyFont="1" applyFill="1" applyBorder="1" applyAlignment="1" applyProtection="1">
      <alignment horizontal="center" vertical="center" wrapText="1"/>
    </xf>
    <xf numFmtId="49" fontId="9" fillId="2" borderId="6" xfId="4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>
      <alignment vertical="top"/>
    </xf>
    <xf numFmtId="49" fontId="0" fillId="2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0" fontId="0" fillId="0" borderId="7" xfId="1" applyFont="1" applyFill="1" applyBorder="1" applyAlignment="1" applyProtection="1">
      <alignment horizontal="left" vertical="center" wrapText="1" indent="1"/>
    </xf>
    <xf numFmtId="49" fontId="10" fillId="2" borderId="7" xfId="5" applyNumberFormat="1" applyFont="1" applyFill="1" applyBorder="1" applyAlignment="1" applyProtection="1">
      <alignment horizontal="left" vertical="center" wrapText="1"/>
    </xf>
    <xf numFmtId="49" fontId="4" fillId="2" borderId="7" xfId="1" applyNumberFormat="1" applyFont="1" applyFill="1" applyBorder="1" applyAlignment="1" applyProtection="1">
      <alignment horizontal="left" vertical="center" wrapText="1"/>
    </xf>
    <xf numFmtId="0" fontId="0" fillId="0" borderId="0" xfId="1" applyFont="1" applyFill="1" applyAlignment="1" applyProtection="1">
      <alignment vertical="center" wrapText="1"/>
    </xf>
    <xf numFmtId="0" fontId="2" fillId="2" borderId="9" xfId="1" applyFont="1" applyFill="1" applyBorder="1" applyAlignment="1" applyProtection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11" fillId="0" borderId="0" xfId="1" applyFont="1" applyFill="1" applyAlignment="1" applyProtection="1">
      <alignment horizontal="center" vertical="center" wrapText="1"/>
    </xf>
    <xf numFmtId="0" fontId="0" fillId="2" borderId="7" xfId="1" applyNumberFormat="1" applyFont="1" applyFill="1" applyBorder="1" applyAlignment="1" applyProtection="1">
      <alignment horizontal="center" vertical="center" wrapText="1"/>
    </xf>
    <xf numFmtId="0" fontId="0" fillId="0" borderId="7" xfId="1" applyFont="1" applyFill="1" applyBorder="1" applyAlignment="1" applyProtection="1">
      <alignment horizontal="left" vertical="center" wrapText="1" indent="2"/>
    </xf>
    <xf numFmtId="0" fontId="4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7" xfId="1" applyNumberFormat="1" applyFont="1" applyFill="1" applyBorder="1" applyAlignment="1" applyProtection="1">
      <alignment horizontal="left" vertical="center" wrapText="1"/>
      <protection locked="0"/>
    </xf>
    <xf numFmtId="49" fontId="12" fillId="0" borderId="0" xfId="0" applyNumberFormat="1" applyFont="1" applyAlignment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 indent="2"/>
    </xf>
    <xf numFmtId="4" fontId="2" fillId="2" borderId="9" xfId="1" applyNumberFormat="1" applyFont="1" applyFill="1" applyBorder="1" applyAlignment="1" applyProtection="1">
      <alignment horizontal="right" vertical="center" wrapText="1"/>
    </xf>
    <xf numFmtId="49" fontId="2" fillId="2" borderId="7" xfId="1" applyNumberFormat="1" applyFont="1" applyFill="1" applyBorder="1" applyAlignment="1" applyProtection="1">
      <alignment horizontal="left" vertical="center" wrapText="1"/>
    </xf>
    <xf numFmtId="0" fontId="4" fillId="2" borderId="0" xfId="1" applyFont="1" applyFill="1" applyAlignment="1" applyProtection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" fontId="4" fillId="3" borderId="7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left" vertical="center" wrapText="1" indent="3"/>
    </xf>
    <xf numFmtId="4" fontId="4" fillId="2" borderId="7" xfId="1" applyNumberFormat="1" applyFont="1" applyFill="1" applyBorder="1" applyAlignment="1" applyProtection="1">
      <alignment horizontal="right" vertical="center" wrapText="1"/>
    </xf>
    <xf numFmtId="0" fontId="0" fillId="0" borderId="7" xfId="1" applyFont="1" applyFill="1" applyBorder="1" applyAlignment="1" applyProtection="1">
      <alignment horizontal="left" vertical="center" wrapText="1" indent="4"/>
    </xf>
    <xf numFmtId="0" fontId="4" fillId="2" borderId="7" xfId="1" applyFont="1" applyFill="1" applyBorder="1" applyAlignment="1" applyProtection="1">
      <alignment horizontal="left" vertical="center" wrapText="1"/>
    </xf>
    <xf numFmtId="0" fontId="0" fillId="0" borderId="7" xfId="1" applyFont="1" applyFill="1" applyBorder="1" applyAlignment="1" applyProtection="1">
      <alignment horizontal="left" vertical="center" wrapText="1" indent="3"/>
    </xf>
    <xf numFmtId="49" fontId="2" fillId="0" borderId="0" xfId="0" applyFont="1">
      <alignment vertical="top"/>
    </xf>
    <xf numFmtId="49" fontId="3" fillId="0" borderId="0" xfId="0" applyFont="1" applyBorder="1">
      <alignment vertical="top"/>
    </xf>
    <xf numFmtId="49" fontId="13" fillId="5" borderId="10" xfId="0" applyFont="1" applyFill="1" applyBorder="1" applyAlignment="1" applyProtection="1">
      <alignment horizontal="center" vertical="center"/>
    </xf>
    <xf numFmtId="49" fontId="13" fillId="5" borderId="8" xfId="0" applyFont="1" applyFill="1" applyBorder="1" applyAlignment="1" applyProtection="1">
      <alignment horizontal="left" vertical="center" indent="4"/>
    </xf>
    <xf numFmtId="49" fontId="13" fillId="5" borderId="8" xfId="0" applyFont="1" applyFill="1" applyBorder="1" applyAlignment="1" applyProtection="1">
      <alignment horizontal="left" vertical="center"/>
    </xf>
    <xf numFmtId="49" fontId="13" fillId="5" borderId="11" xfId="0" applyFont="1" applyFill="1" applyBorder="1" applyAlignment="1" applyProtection="1">
      <alignment horizontal="left" vertical="center"/>
    </xf>
    <xf numFmtId="0" fontId="4" fillId="6" borderId="7" xfId="1" applyNumberFormat="1" applyFont="1" applyFill="1" applyBorder="1" applyAlignment="1" applyProtection="1">
      <alignment horizontal="right" vertical="center" wrapText="1"/>
    </xf>
    <xf numFmtId="49" fontId="10" fillId="3" borderId="7" xfId="5" applyNumberFormat="1" applyFont="1" applyFill="1" applyBorder="1" applyAlignment="1" applyProtection="1">
      <alignment horizontal="left" vertical="center" wrapText="1"/>
      <protection locked="0"/>
    </xf>
    <xf numFmtId="49" fontId="10" fillId="4" borderId="7" xfId="5" applyNumberFormat="1" applyFont="1" applyFill="1" applyBorder="1" applyAlignment="1" applyProtection="1">
      <alignment horizontal="left" vertical="center" wrapText="1"/>
      <protection locked="0"/>
    </xf>
    <xf numFmtId="4" fontId="0" fillId="6" borderId="7" xfId="1" applyNumberFormat="1" applyFont="1" applyFill="1" applyBorder="1" applyAlignment="1" applyProtection="1">
      <alignment horizontal="right" vertical="center" wrapText="1"/>
    </xf>
    <xf numFmtId="49" fontId="11" fillId="0" borderId="0" xfId="0" applyNumberFormat="1" applyFont="1" applyAlignment="1">
      <alignment horizontal="center" vertical="center" wrapText="1"/>
    </xf>
    <xf numFmtId="4" fontId="2" fillId="0" borderId="9" xfId="1" applyNumberFormat="1" applyFont="1" applyFill="1" applyBorder="1" applyAlignment="1" applyProtection="1">
      <alignment horizontal="right" vertical="center" wrapText="1"/>
    </xf>
    <xf numFmtId="49" fontId="2" fillId="0" borderId="7" xfId="1" applyNumberFormat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vertical="center" wrapText="1"/>
    </xf>
    <xf numFmtId="4" fontId="4" fillId="3" borderId="9" xfId="1" applyNumberFormat="1" applyFont="1" applyFill="1" applyBorder="1" applyAlignment="1" applyProtection="1">
      <alignment horizontal="right" vertical="center" wrapText="1"/>
      <protection locked="0"/>
    </xf>
    <xf numFmtId="49" fontId="0" fillId="4" borderId="7" xfId="1" applyNumberFormat="1" applyFont="1" applyFill="1" applyBorder="1" applyAlignment="1" applyProtection="1">
      <alignment horizontal="left" vertical="center" wrapText="1"/>
      <protection locked="0"/>
    </xf>
    <xf numFmtId="0" fontId="0" fillId="0" borderId="7" xfId="1" applyFont="1" applyFill="1" applyBorder="1" applyAlignment="1" applyProtection="1">
      <alignment horizontal="left" vertical="center" wrapText="1"/>
    </xf>
    <xf numFmtId="49" fontId="0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10" fillId="4" borderId="7" xfId="5" applyNumberForma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horizontal="right" vertical="top" wrapText="1"/>
    </xf>
    <xf numFmtId="0" fontId="14" fillId="0" borderId="0" xfId="0" applyNumberFormat="1" applyFont="1" applyAlignment="1">
      <alignment horizontal="justify" vertical="top" wrapText="1"/>
    </xf>
  </cellXfs>
  <cellStyles count="39">
    <cellStyle name=" 1" xfId="6"/>
    <cellStyle name=" 1 2" xfId="7"/>
    <cellStyle name=" 1_Stage1" xfId="8"/>
    <cellStyle name="_Model_RAB Мой_PR.PROG.WARM.NOTCOMBI.2012.2.16_v1.4(04.04.11) " xfId="9"/>
    <cellStyle name="_Model_RAB Мой_Книга2_PR.PROG.WARM.NOTCOMBI.2012.2.16_v1.4(04.04.11) " xfId="10"/>
    <cellStyle name="_Model_RAB_MRSK_svod_PR.PROG.WARM.NOTCOMBI.2012.2.16_v1.4(04.04.11) " xfId="11"/>
    <cellStyle name="_Model_RAB_MRSK_svod_Книга2_PR.PROG.WARM.NOTCOMBI.2012.2.16_v1.4(04.04.11) " xfId="12"/>
    <cellStyle name="_МОДЕЛЬ_1 (2)_PR.PROG.WARM.NOTCOMBI.2012.2.16_v1.4(04.04.11) " xfId="13"/>
    <cellStyle name="_МОДЕЛЬ_1 (2)_Книга2_PR.PROG.WARM.NOTCOMBI.2012.2.16_v1.4(04.04.11) " xfId="14"/>
    <cellStyle name="_пр 5 тариф RAB_PR.PROG.WARM.NOTCOMBI.2012.2.16_v1.4(04.04.11) " xfId="15"/>
    <cellStyle name="_пр 5 тариф RAB_Книга2_PR.PROG.WARM.NOTCOMBI.2012.2.16_v1.4(04.04.11) " xfId="16"/>
    <cellStyle name="_Расчет RAB_22072008_PR.PROG.WARM.NOTCOMBI.2012.2.16_v1.4(04.04.11) " xfId="17"/>
    <cellStyle name="_Расчет RAB_22072008_Книга2_PR.PROG.WARM.NOTCOMBI.2012.2.16_v1.4(04.04.11) " xfId="18"/>
    <cellStyle name="_Расчет RAB_Лен и МОЭСК_с 2010 года_14.04.2009_со сглаж_version 3.0_без ФСК_PR.PROG.WARM.NOTCOMBI.2012.2.16_v1.4(04.04.11) " xfId="19"/>
    <cellStyle name="_Расчет RAB_Лен и МОЭСК_с 2010 года_14.04.2009_со сглаж_version 3.0_без ФСК_Книга2_PR.PROG.WARM.NOTCOMBI.2012.2.16_v1.4(04.04.11) " xfId="20"/>
    <cellStyle name="Cells 2" xfId="21"/>
    <cellStyle name="Currency [0]" xfId="22"/>
    <cellStyle name="Currency2" xfId="23"/>
    <cellStyle name="Followed Hyperlink" xfId="24"/>
    <cellStyle name="Header 3" xfId="25"/>
    <cellStyle name="Hyperlink" xfId="26"/>
    <cellStyle name="normal" xfId="27"/>
    <cellStyle name="Normal1" xfId="28"/>
    <cellStyle name="Normal2" xfId="29"/>
    <cellStyle name="Percent1" xfId="30"/>
    <cellStyle name="Title 4" xfId="31"/>
    <cellStyle name="Гиперссылка" xfId="5" builtinId="8"/>
    <cellStyle name="Гиперссылка 2" xfId="32"/>
    <cellStyle name="Гиперссылка 2 2" xfId="33"/>
    <cellStyle name="Гиперссылка 4" xfId="34"/>
    <cellStyle name="Заголовок" xfId="3"/>
    <cellStyle name="ЗаголовокСтолбца" xfId="4"/>
    <cellStyle name="Значение" xfId="35"/>
    <cellStyle name="Обычный" xfId="0" builtinId="0"/>
    <cellStyle name="Обычный 12 2" xfId="36"/>
    <cellStyle name="Обычный 2 2" xfId="37"/>
    <cellStyle name="Обычный 3 3" xfId="38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</xdr:row>
      <xdr:rowOff>0</xdr:rowOff>
    </xdr:from>
    <xdr:to>
      <xdr:col>7</xdr:col>
      <xdr:colOff>219075</xdr:colOff>
      <xdr:row>7</xdr:row>
      <xdr:rowOff>219075</xdr:rowOff>
    </xdr:to>
    <xdr:pic macro="[1]!modInfo.MainSheetHelp">
      <xdr:nvPicPr>
        <xdr:cNvPr id="2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1]!modInfo.MainSheetHelp">
      <xdr:nvPicPr>
        <xdr:cNvPr id="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3000375</xdr:colOff>
      <xdr:row>23</xdr:row>
      <xdr:rowOff>0</xdr:rowOff>
    </xdr:from>
    <xdr:to>
      <xdr:col>4</xdr:col>
      <xdr:colOff>3219450</xdr:colOff>
      <xdr:row>23</xdr:row>
      <xdr:rowOff>219075</xdr:rowOff>
    </xdr:to>
    <xdr:pic macro="[1]!modInfo.MainSheetHelp">
      <xdr:nvPicPr>
        <xdr:cNvPr id="4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29337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200025</xdr:rowOff>
    </xdr:to>
    <xdr:grpSp>
      <xdr:nvGrpSpPr>
        <xdr:cNvPr id="5" name="shCalendar" hidden="1"/>
        <xdr:cNvGrpSpPr>
          <a:grpSpLocks/>
        </xdr:cNvGrpSpPr>
      </xdr:nvGrpSpPr>
      <xdr:grpSpPr bwMode="auto">
        <a:xfrm>
          <a:off x="4210050" y="22574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15</xdr:row>
      <xdr:rowOff>200025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210050" y="22574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7/JKH.OPEN.INFO.REQUEST.WA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modList05"/>
      <sheetName val="modList06"/>
      <sheetName val="Инструкция"/>
      <sheetName val="Лог обновления"/>
      <sheetName val="Титульный"/>
      <sheetName val="Список МО"/>
      <sheetName val="Стандарты"/>
      <sheetName val="Стандарты_2"/>
      <sheetName val="Стандарты_3"/>
      <sheetName val="Стандарты_4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modList04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Версия 2.1</v>
          </cell>
        </row>
      </sheetData>
      <sheetData sheetId="7"/>
      <sheetData sheetId="8">
        <row r="13">
          <cell r="F13" t="str">
            <v>нет</v>
          </cell>
        </row>
        <row r="16">
          <cell r="F16" t="str">
            <v>01.01.2018</v>
          </cell>
        </row>
        <row r="17">
          <cell r="F17" t="str">
            <v>31.12.2018</v>
          </cell>
        </row>
        <row r="21">
          <cell r="F21" t="str">
            <v>АО "Угольная компания "Северный Кузбасс"</v>
          </cell>
        </row>
        <row r="32">
          <cell r="F32" t="str">
            <v>тариф на тепловую энергию (мощность)</v>
          </cell>
        </row>
        <row r="34">
          <cell r="F34" t="str">
            <v>нет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H2" t="str">
            <v>общий</v>
          </cell>
          <cell r="K2" t="str">
            <v>метод экономически обоснованных расходов (затрат)</v>
          </cell>
          <cell r="U2" t="str">
            <v>мощность</v>
          </cell>
          <cell r="V2" t="str">
            <v>содержание</v>
          </cell>
        </row>
        <row r="3">
          <cell r="H3" t="str">
            <v>общий с учетом освобождения от уплаты НДС</v>
          </cell>
          <cell r="K3" t="str">
            <v>метод индексации установленных тарифов</v>
          </cell>
          <cell r="T3" t="str">
            <v xml:space="preserve"> руб/Гкал</v>
          </cell>
          <cell r="U3" t="str">
            <v xml:space="preserve"> руб/Гкал</v>
          </cell>
          <cell r="V3" t="str">
            <v xml:space="preserve"> тыс руб/Гкал/час в месяц</v>
          </cell>
          <cell r="W3" t="str">
            <v>тыс Гкал</v>
          </cell>
        </row>
        <row r="4">
          <cell r="H4" t="str">
            <v>специальный (упрощенная система налогообложения, система налогообложения для сельскохозяйственных товаропроизводителей)</v>
          </cell>
          <cell r="K4" t="str">
            <v>метод обеспечения доходности инвестированного капитала</v>
          </cell>
          <cell r="S4" t="str">
            <v>тариф на тепловую энергию (мощность)</v>
          </cell>
        </row>
        <row r="5">
          <cell r="K5" t="str">
            <v>метод сравнения аналогов</v>
          </cell>
          <cell r="S5" t="str">
            <v>тариф на теплоноситель</v>
          </cell>
          <cell r="T5" t="str">
            <v>руб/м3</v>
          </cell>
        </row>
        <row r="6">
          <cell r="S6" t="str">
            <v>тариф на услуги по передаче тепловой энергии</v>
          </cell>
        </row>
        <row r="7">
          <cell r="H7" t="str">
            <v>тариф указан с НДС для плательщиков НДС</v>
          </cell>
          <cell r="S7" t="str">
            <v>тариф на услуги по передаче теплоносителя</v>
          </cell>
        </row>
        <row r="8">
          <cell r="H8" t="str">
            <v>тариф указан без НДС для плательщиков НДС</v>
          </cell>
          <cell r="S8" t="str">
            <v>плата за услуги по поддержанию резервной тепловой мощности при отсутствии потребления тепловой энергии</v>
          </cell>
        </row>
        <row r="9">
          <cell r="K9" t="str">
            <v>не превышает 0,1 Гкал/ч</v>
          </cell>
          <cell r="R9" t="str">
            <v>компонент на тепловую энергию</v>
          </cell>
          <cell r="S9" t="str">
            <v>тариф на горячую воду, поставляемую с использованием открытых систем теплоснабжения (горячего водоснабжения)</v>
          </cell>
        </row>
        <row r="10">
          <cell r="K10" t="str">
            <v>более 0,1 Гкал/ч и не превышает 1,5 Гкал/ч</v>
          </cell>
          <cell r="S10" t="str">
            <v>плата за подключение (технологическое присоединение) к системе теплоснабжения</v>
          </cell>
        </row>
        <row r="11">
          <cell r="K11" t="str">
            <v>превышает 1,5 Гкал/ч при наличии технической возможности подключения</v>
          </cell>
        </row>
        <row r="12">
          <cell r="K12" t="str">
            <v>превышает 1,5 Гкал/ч при отсутствии технической возможности подключения</v>
          </cell>
          <cell r="R12" t="str">
            <v>компонент на теплоноситель</v>
          </cell>
        </row>
        <row r="14">
          <cell r="K14" t="str">
            <v>50 - 250 мм</v>
          </cell>
        </row>
        <row r="15">
          <cell r="K15" t="str">
            <v>251 - 400 мм</v>
          </cell>
        </row>
        <row r="16">
          <cell r="K16" t="str">
            <v>401 - 550 мм</v>
          </cell>
        </row>
        <row r="17">
          <cell r="K17" t="str">
            <v>551 - 700 мм</v>
          </cell>
        </row>
        <row r="18">
          <cell r="K18" t="str">
            <v>701 мм и выше</v>
          </cell>
        </row>
        <row r="20">
          <cell r="K20" t="str">
            <v>надземная (наземная)</v>
          </cell>
        </row>
        <row r="21">
          <cell r="K21" t="str">
            <v xml:space="preserve">подземная (канальная) </v>
          </cell>
        </row>
        <row r="22">
          <cell r="K22" t="str">
            <v xml:space="preserve">подземная (бесканальная) 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J38"/>
  <sheetViews>
    <sheetView showGridLines="0" tabSelected="1" topLeftCell="C13" zoomScaleNormal="100" workbookViewId="0">
      <selection activeCell="H33" sqref="H33:H35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10.42578125" style="4" bestFit="1" customWidth="1"/>
    <col min="5" max="5" width="48.42578125" style="4" customWidth="1"/>
    <col min="6" max="6" width="27" style="4" bestFit="1" customWidth="1"/>
    <col min="7" max="7" width="40.140625" style="4" customWidth="1"/>
    <col min="8" max="8" width="28.85546875" style="4" customWidth="1"/>
    <col min="9" max="9" width="44.42578125" style="4" customWidth="1"/>
    <col min="10" max="10" width="10.5703125" style="4" customWidth="1"/>
    <col min="11" max="16384" width="10.5703125" style="4"/>
  </cols>
  <sheetData>
    <row r="1" spans="1:9" hidden="1"/>
    <row r="2" spans="1:9" hidden="1"/>
    <row r="3" spans="1:9" hidden="1"/>
    <row r="4" spans="1:9">
      <c r="C4" s="5"/>
      <c r="D4" s="6"/>
      <c r="E4" s="6"/>
      <c r="F4" s="6"/>
      <c r="G4" s="7"/>
      <c r="H4" s="7"/>
    </row>
    <row r="5" spans="1:9" ht="29.25" customHeight="1">
      <c r="C5" s="5"/>
      <c r="D5" s="8" t="s">
        <v>0</v>
      </c>
      <c r="E5" s="8"/>
      <c r="F5" s="8"/>
      <c r="G5" s="8"/>
      <c r="H5" s="8"/>
    </row>
    <row r="6" spans="1:9" ht="12.75" customHeight="1">
      <c r="C6" s="5"/>
      <c r="D6" s="9" t="str">
        <f>IF(org=0,"Не определено",org)</f>
        <v>АО "Угольная компания "Северный Кузбасс"</v>
      </c>
      <c r="E6" s="9"/>
      <c r="F6" s="9"/>
      <c r="G6" s="9"/>
      <c r="H6" s="9"/>
    </row>
    <row r="7" spans="1:9">
      <c r="C7" s="5"/>
      <c r="D7" s="6"/>
      <c r="E7" s="10"/>
      <c r="F7" s="10"/>
      <c r="G7" s="11"/>
      <c r="H7" s="11"/>
    </row>
    <row r="8" spans="1:9" ht="23.1" customHeight="1" thickBot="1">
      <c r="C8" s="5"/>
      <c r="D8" s="12" t="s">
        <v>1</v>
      </c>
      <c r="E8" s="13" t="s">
        <v>2</v>
      </c>
      <c r="F8" s="14" t="s">
        <v>3</v>
      </c>
      <c r="G8" s="13" t="s">
        <v>4</v>
      </c>
      <c r="H8" s="13" t="s">
        <v>5</v>
      </c>
    </row>
    <row r="9" spans="1:9" ht="15" thickTop="1">
      <c r="C9" s="5"/>
      <c r="D9" s="15" t="s">
        <v>6</v>
      </c>
      <c r="E9" s="15" t="s">
        <v>7</v>
      </c>
      <c r="F9" s="15" t="s">
        <v>8</v>
      </c>
      <c r="G9" s="15" t="s">
        <v>9</v>
      </c>
      <c r="H9" s="15" t="s">
        <v>10</v>
      </c>
    </row>
    <row r="10" spans="1:9" ht="33.75">
      <c r="A10" s="16"/>
      <c r="C10" s="5"/>
      <c r="D10" s="17" t="s">
        <v>6</v>
      </c>
      <c r="E10" s="18" t="s">
        <v>11</v>
      </c>
      <c r="F10" s="19"/>
      <c r="G10" s="20"/>
      <c r="H10" s="21">
        <v>0</v>
      </c>
    </row>
    <row r="11" spans="1:9" ht="33.75" hidden="1">
      <c r="A11" s="16"/>
      <c r="C11" s="5"/>
      <c r="D11" s="17" t="s">
        <v>12</v>
      </c>
      <c r="E11" s="22" t="s">
        <v>13</v>
      </c>
      <c r="F11" s="19"/>
      <c r="G11" s="23"/>
      <c r="H11" s="24"/>
      <c r="I11" s="25"/>
    </row>
    <row r="12" spans="1:9" ht="13.5" customHeight="1">
      <c r="A12" s="16"/>
      <c r="C12" s="5"/>
      <c r="D12" s="17" t="s">
        <v>14</v>
      </c>
      <c r="E12" s="22" t="s">
        <v>15</v>
      </c>
      <c r="F12" s="26"/>
      <c r="G12" s="18"/>
      <c r="H12" s="21">
        <v>0</v>
      </c>
    </row>
    <row r="13" spans="1:9" ht="22.5">
      <c r="A13" s="27" t="s">
        <v>16</v>
      </c>
      <c r="B13" s="28" t="s">
        <v>17</v>
      </c>
      <c r="C13" s="5"/>
      <c r="D13" s="29" t="str">
        <f>A13&amp;""</f>
        <v>1.2.1</v>
      </c>
      <c r="E13" s="30" t="str">
        <f>"С "&amp;periodStart &amp; " по " &amp; periodEnd</f>
        <v>С 01.01.2018 по 31.12.2018</v>
      </c>
      <c r="F13" s="31" t="s">
        <v>18</v>
      </c>
      <c r="G13" s="18"/>
      <c r="H13" s="32"/>
    </row>
    <row r="14" spans="1:9" ht="15" hidden="1" customHeight="1">
      <c r="A14" s="33"/>
      <c r="C14" s="5"/>
      <c r="D14" s="34"/>
      <c r="E14" s="35" t="s">
        <v>19</v>
      </c>
      <c r="F14" s="36"/>
      <c r="G14" s="21"/>
      <c r="H14" s="37"/>
      <c r="I14" s="38"/>
    </row>
    <row r="15" spans="1:9">
      <c r="A15" s="16"/>
      <c r="C15" s="5"/>
      <c r="D15" s="17" t="s">
        <v>20</v>
      </c>
      <c r="E15" s="22" t="str">
        <f>"Расчетная величина цен (тарифов)"&amp;IF(group_rates&lt;&gt;tariff_GVS,IF(group_rates="","",IF(double_rate_tariff="да","",", "&amp;unit_tariff_single_rate)),"")</f>
        <v>Расчетная величина цен (тарифов),  руб/Гкал</v>
      </c>
      <c r="F15" s="26"/>
      <c r="G15" s="18"/>
      <c r="H15" s="21">
        <v>0</v>
      </c>
      <c r="I15" s="38"/>
    </row>
    <row r="16" spans="1:9" ht="20.100000000000001" customHeight="1">
      <c r="A16" s="39" t="s">
        <v>21</v>
      </c>
      <c r="B16" s="40"/>
      <c r="C16" s="5"/>
      <c r="D16" s="29" t="str">
        <f>A16&amp;""</f>
        <v>1.3.1</v>
      </c>
      <c r="E16" s="30" t="s">
        <v>22</v>
      </c>
      <c r="F16" s="41">
        <v>1062.3900000000001</v>
      </c>
      <c r="G16" s="42"/>
      <c r="H16" s="32"/>
      <c r="I16" s="38"/>
    </row>
    <row r="17" spans="1:10" ht="15" hidden="1" customHeight="1">
      <c r="A17" s="39"/>
      <c r="B17" s="40"/>
      <c r="C17" s="5"/>
      <c r="D17" s="29" t="str">
        <f>D16&amp;IF(group_rates=tariff_GVS,".1","")</f>
        <v>1.3.1</v>
      </c>
      <c r="E17" s="43" t="str">
        <f>IF(group_rates="","",IF(group_rates=[1]TEHSHEET!$S$9,[1]TEHSHEET!$R$9,group_rates)) &amp; IF(double_rate_tariff="да",,", "&amp;unit_tariff_single_rate)</f>
        <v>тариф на тепловую энергию (мощность),  руб/Гкал</v>
      </c>
      <c r="F17" s="44"/>
      <c r="G17" s="42"/>
      <c r="H17" s="24"/>
      <c r="I17" s="38"/>
    </row>
    <row r="18" spans="1:10" ht="15" hidden="1" customHeight="1">
      <c r="A18" s="39"/>
      <c r="B18" s="40"/>
      <c r="C18" s="5"/>
      <c r="D18" s="29" t="str">
        <f>D17&amp;".1"</f>
        <v>1.3.1.1</v>
      </c>
      <c r="E18" s="45" t="str">
        <f>name_dblRate_1 &amp; ", " &amp; unit_tariff_double_rate_p</f>
        <v>мощность,  руб/Гкал</v>
      </c>
      <c r="F18" s="44"/>
      <c r="G18" s="46"/>
      <c r="H18" s="24"/>
      <c r="I18" s="38"/>
    </row>
    <row r="19" spans="1:10" ht="15" hidden="1" customHeight="1">
      <c r="A19" s="39"/>
      <c r="B19" s="40"/>
      <c r="C19" s="5"/>
      <c r="D19" s="29" t="str">
        <f>D17&amp;".2"</f>
        <v>1.3.1.2</v>
      </c>
      <c r="E19" s="45" t="str">
        <f>name_dblRate_2 &amp; ", " &amp; unit_tariff_double_rate_c</f>
        <v>содержание,  тыс руб/Гкал/час в месяц</v>
      </c>
      <c r="F19" s="44"/>
      <c r="G19" s="46"/>
      <c r="H19" s="24"/>
      <c r="I19" s="38"/>
    </row>
    <row r="20" spans="1:10" ht="15" hidden="1" customHeight="1">
      <c r="A20" s="39"/>
      <c r="B20" s="40" t="s">
        <v>23</v>
      </c>
      <c r="C20" s="5"/>
      <c r="D20" s="29" t="str">
        <f>D16&amp;".2"</f>
        <v>1.3.1.2</v>
      </c>
      <c r="E20" s="47" t="str">
        <f>IF(group_rates="","",IF(group_rates=[1]TEHSHEET!$S$9,[1]TEHSHEET!$R$12,""))&amp;", "&amp;[1]TEHSHEET!$T$5</f>
        <v>, руб/м3</v>
      </c>
      <c r="F20" s="44"/>
      <c r="G20" s="42"/>
      <c r="H20" s="24"/>
      <c r="I20" s="38"/>
    </row>
    <row r="21" spans="1:10" ht="15" hidden="1" customHeight="1">
      <c r="A21" s="39"/>
      <c r="B21" s="48"/>
      <c r="C21" s="49"/>
      <c r="D21" s="50"/>
      <c r="E21" s="51" t="s">
        <v>24</v>
      </c>
      <c r="F21" s="52"/>
      <c r="G21" s="52"/>
      <c r="H21" s="53"/>
      <c r="I21" s="38"/>
    </row>
    <row r="22" spans="1:10" ht="15" hidden="1" customHeight="1">
      <c r="A22" s="16"/>
      <c r="C22" s="5"/>
      <c r="D22" s="17"/>
      <c r="E22" s="35" t="s">
        <v>25</v>
      </c>
      <c r="F22" s="36"/>
      <c r="G22" s="46"/>
      <c r="H22" s="24"/>
      <c r="I22" s="38"/>
    </row>
    <row r="23" spans="1:10" ht="20.100000000000001" customHeight="1">
      <c r="A23" s="16"/>
      <c r="C23" s="5"/>
      <c r="D23" s="17" t="s">
        <v>26</v>
      </c>
      <c r="E23" s="22" t="s">
        <v>27</v>
      </c>
      <c r="F23" s="54" t="str">
        <f>"с "&amp;periodStart &amp; " по " &amp; periodEnd &amp; " гг."</f>
        <v>с 01.01.2018 по 31.12.2018 гг.</v>
      </c>
      <c r="G23" s="18"/>
      <c r="H23" s="32"/>
    </row>
    <row r="24" spans="1:10" ht="33.75">
      <c r="A24" s="16"/>
      <c r="C24" s="5"/>
      <c r="D24" s="17" t="s">
        <v>28</v>
      </c>
      <c r="E24" s="22" t="s">
        <v>29</v>
      </c>
      <c r="F24" s="55" t="s">
        <v>30</v>
      </c>
      <c r="G24" s="56"/>
      <c r="H24" s="32"/>
      <c r="I24" s="25"/>
      <c r="J24" s="25"/>
    </row>
    <row r="25" spans="1:10" ht="22.5">
      <c r="A25" s="16"/>
      <c r="C25" s="5"/>
      <c r="D25" s="17" t="s">
        <v>31</v>
      </c>
      <c r="E25" s="22" t="str">
        <f>"Необходимая валовая выручка на соответствующий период, в том числе с разбивкой по " &amp; IF(flag_NVV="да","полугодиям, тыс руб:", "годам, тыс руб:")</f>
        <v>Необходимая валовая выручка на соответствующий период, в том числе с разбивкой по годам, тыс руб:</v>
      </c>
      <c r="F25" s="57">
        <f>SUM(F26:F27)</f>
        <v>56306.9</v>
      </c>
      <c r="G25" s="18"/>
      <c r="H25" s="32"/>
    </row>
    <row r="26" spans="1:10" ht="28.5">
      <c r="A26" s="58" t="s">
        <v>32</v>
      </c>
      <c r="B26" s="28" t="s">
        <v>17</v>
      </c>
      <c r="C26" s="5"/>
      <c r="D26" s="29" t="str">
        <f>A26&amp;""</f>
        <v>1.6.1</v>
      </c>
      <c r="E26" s="30" t="s">
        <v>22</v>
      </c>
      <c r="F26" s="41">
        <v>56306.9</v>
      </c>
      <c r="G26" s="18"/>
      <c r="H26" s="32"/>
    </row>
    <row r="27" spans="1:10" ht="15" hidden="1" customHeight="1">
      <c r="A27" s="33"/>
      <c r="C27" s="5"/>
      <c r="D27" s="34"/>
      <c r="E27" s="35" t="s">
        <v>33</v>
      </c>
      <c r="F27" s="59"/>
      <c r="G27" s="21"/>
      <c r="H27" s="60"/>
    </row>
    <row r="28" spans="1:10" ht="22.5">
      <c r="A28" s="16"/>
      <c r="C28" s="5"/>
      <c r="D28" s="17" t="s">
        <v>34</v>
      </c>
      <c r="E28" s="22" t="str">
        <f>"Годовой объем полезного отпуска тепловой энергии (теплоносителя), "&amp;unit_tariff_useful_output</f>
        <v>Годовой объем полезного отпуска тепловой энергии (теплоносителя), тыс Гкал</v>
      </c>
      <c r="F28" s="19"/>
      <c r="G28" s="18"/>
      <c r="H28" s="21">
        <v>0</v>
      </c>
      <c r="I28" s="25"/>
    </row>
    <row r="29" spans="1:10" ht="28.5">
      <c r="A29" s="58" t="s">
        <v>35</v>
      </c>
      <c r="B29" s="28" t="s">
        <v>17</v>
      </c>
      <c r="C29" s="5"/>
      <c r="D29" s="29" t="str">
        <f>A29&amp;""</f>
        <v>1.7.1</v>
      </c>
      <c r="E29" s="30" t="str">
        <f>"С "&amp;periodStart &amp; " по " &amp; periodEnd</f>
        <v>С 01.01.2018 по 31.12.2018</v>
      </c>
      <c r="F29" s="41">
        <v>53</v>
      </c>
      <c r="G29" s="18"/>
      <c r="H29" s="32"/>
    </row>
    <row r="30" spans="1:10" ht="15" hidden="1" customHeight="1">
      <c r="A30" s="33"/>
      <c r="C30" s="5"/>
      <c r="D30" s="34"/>
      <c r="E30" s="35" t="s">
        <v>36</v>
      </c>
      <c r="F30" s="61"/>
      <c r="G30" s="18"/>
      <c r="H30" s="18"/>
    </row>
    <row r="31" spans="1:10" ht="56.25">
      <c r="A31" s="27"/>
      <c r="C31" s="5"/>
      <c r="D31" s="17" t="s">
        <v>37</v>
      </c>
      <c r="E31" s="22" t="s">
        <v>38</v>
      </c>
      <c r="F31" s="62">
        <v>0</v>
      </c>
      <c r="G31" s="18"/>
      <c r="H31" s="63"/>
    </row>
    <row r="32" spans="1:10" ht="45">
      <c r="A32" s="16"/>
      <c r="C32" s="5"/>
      <c r="D32" s="17" t="s">
        <v>7</v>
      </c>
      <c r="E32" s="64" t="s">
        <v>39</v>
      </c>
      <c r="F32" s="19">
        <v>12</v>
      </c>
      <c r="G32" s="18"/>
      <c r="H32" s="21">
        <v>0</v>
      </c>
    </row>
    <row r="33" spans="1:9" ht="67.5">
      <c r="A33" s="16"/>
      <c r="C33" s="5"/>
      <c r="D33" s="17" t="s">
        <v>40</v>
      </c>
      <c r="E33" s="22" t="s">
        <v>41</v>
      </c>
      <c r="F33" s="65" t="s">
        <v>42</v>
      </c>
      <c r="G33" s="66"/>
      <c r="H33" s="32" t="s">
        <v>43</v>
      </c>
      <c r="I33" s="25"/>
    </row>
    <row r="34" spans="1:9" ht="67.5">
      <c r="A34" s="16"/>
      <c r="C34" s="5"/>
      <c r="D34" s="17" t="s">
        <v>44</v>
      </c>
      <c r="E34" s="22" t="s">
        <v>45</v>
      </c>
      <c r="F34" s="65" t="s">
        <v>42</v>
      </c>
      <c r="G34" s="56"/>
      <c r="H34" s="32" t="s">
        <v>43</v>
      </c>
      <c r="I34" s="25"/>
    </row>
    <row r="35" spans="1:9" ht="67.5">
      <c r="A35" s="16"/>
      <c r="B35" s="2">
        <v>3</v>
      </c>
      <c r="C35" s="5"/>
      <c r="D35" s="17" t="s">
        <v>46</v>
      </c>
      <c r="E35" s="22" t="s">
        <v>47</v>
      </c>
      <c r="F35" s="65" t="s">
        <v>42</v>
      </c>
      <c r="G35" s="56"/>
      <c r="H35" s="32" t="s">
        <v>43</v>
      </c>
      <c r="I35" s="25"/>
    </row>
    <row r="36" spans="1:9" customFormat="1" ht="15" customHeight="1">
      <c r="A36" s="16"/>
      <c r="B36" s="48"/>
      <c r="C36" s="49"/>
      <c r="D36" s="50"/>
      <c r="E36" s="52" t="s">
        <v>48</v>
      </c>
      <c r="F36" s="52"/>
      <c r="G36" s="52"/>
      <c r="H36" s="53"/>
    </row>
    <row r="37" spans="1:9" ht="3" customHeight="1">
      <c r="D37" s="67"/>
      <c r="E37" s="67"/>
      <c r="F37" s="67"/>
      <c r="G37" s="67"/>
      <c r="H37" s="67"/>
    </row>
    <row r="38" spans="1:9" ht="42.75" customHeight="1">
      <c r="D38" s="68" t="s">
        <v>49</v>
      </c>
      <c r="E38" s="69" t="s">
        <v>50</v>
      </c>
      <c r="F38" s="69"/>
      <c r="G38" s="69"/>
      <c r="H38" s="69"/>
    </row>
  </sheetData>
  <sheetProtection password="FA9C" sheet="1" objects="1" scenarios="1" formatColumns="0" formatRows="0"/>
  <dataConsolidate/>
  <mergeCells count="4">
    <mergeCell ref="D5:H5"/>
    <mergeCell ref="D6:H6"/>
    <mergeCell ref="A16:A21"/>
    <mergeCell ref="E38:H38"/>
  </mergeCells>
  <dataValidations count="5">
    <dataValidation type="list" allowBlank="1" showInputMessage="1" showErrorMessage="1" errorTitle="Ошибка" error="Выберите значение из списка" prompt="Выберите значение из списка" sqref="F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F24">
      <formula1>900</formula1>
    </dataValidation>
    <dataValidation type="decimal" allowBlank="1" showErrorMessage="1" errorTitle="Ошибка" error="Допускается ввод только неотрицательных чисел!" sqref="F31 F22 F26:F27 F14 F16:F20 F2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G33:G35 G24 G1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H31 F33:F35 H33:H35 F23 H16:H20 H11 H13:H14 H22:H27 H29">
      <formula1>900</formula1>
    </dataValidation>
  </dataValidations>
  <hyperlinks>
    <hyperlink ref="F24" location="'Стандарты'!$F$24" tooltip="Кликните по гиперссылке, чтобы перейти на сайт или отредактировать её" display="http://www.e-disclosure.ru/portal/company.aspx?id=2033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Стандарты</vt:lpstr>
      <vt:lpstr>checkCell_2</vt:lpstr>
      <vt:lpstr>data_List02_1</vt:lpstr>
      <vt:lpstr>data_List02_2</vt:lpstr>
      <vt:lpstr>data_List02_3</vt:lpstr>
      <vt:lpstr>data_List02_4</vt:lpstr>
      <vt:lpstr>data_List02_5</vt:lpstr>
      <vt:lpstr>ipr</vt:lpstr>
      <vt:lpstr>List02_GroundMaterials</vt:lpstr>
      <vt:lpstr>List02_p_1_5</vt:lpstr>
      <vt:lpstr>List02_p_2</vt:lpstr>
      <vt:lpstr>List02_web_p_1_5</vt:lpstr>
      <vt:lpstr>pDel_List02_1</vt:lpstr>
      <vt:lpstr>pDel_List02_2</vt:lpstr>
      <vt:lpstr>pDel_List02_3</vt:lpstr>
      <vt:lpstr>pDel_List02_4</vt:lpstr>
      <vt:lpstr>pDel_List02_5</vt:lpstr>
      <vt:lpstr>pIns_List02_1</vt:lpstr>
      <vt:lpstr>pIns_List02_2</vt:lpstr>
      <vt:lpstr>pIns_List02_3</vt:lpstr>
      <vt:lpstr>pIns_List02_4</vt:lpstr>
      <vt:lpstr>pIns_List02_5</vt:lpstr>
    </vt:vector>
  </TitlesOfParts>
  <Company>шахта Березовская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 Александровна Дубина</dc:creator>
  <cp:lastModifiedBy>Яна Александровна Дубина</cp:lastModifiedBy>
  <dcterms:created xsi:type="dcterms:W3CDTF">2017-04-27T10:20:23Z</dcterms:created>
  <dcterms:modified xsi:type="dcterms:W3CDTF">2017-04-27T10:21:47Z</dcterms:modified>
</cp:coreProperties>
</file>