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2995" windowHeight="9270" activeTab="0"/>
  </bookViews>
  <sheets>
    <sheet name="Стандарты" sheetId="1" r:id="rId1"/>
  </sheets>
  <externalReferences>
    <externalReference r:id="rId4"/>
  </externalReferences>
  <definedNames>
    <definedName name="anscount" hidden="1">1</definedName>
    <definedName name="checkCell_2">'Стандарты'!$E$10:$H$36</definedName>
    <definedName name="data_List02_1">'Стандарты'!$F$12:$F$14</definedName>
    <definedName name="data_List02_2">'Стандарты'!$F$15:$F$22</definedName>
    <definedName name="data_List02_3">'Стандарты'!$F$25:$F$27</definedName>
    <definedName name="data_List02_4">'Стандарты'!$F$28:$F$30</definedName>
    <definedName name="data_List02_5">'Стандарты'!$F$35:$F$36</definedName>
    <definedName name="double_rate_tariff">'[1]Титульный'!$F$34</definedName>
    <definedName name="flag_NVV">'[1]Титульный'!$F$13</definedName>
    <definedName name="group_rates">'[1]Титульный'!$F$32</definedName>
    <definedName name="ipr">'Стандарты'!$G$11</definedName>
    <definedName name="kind_group_rates">'[1]TEHSHEET'!$S$4:$S$10</definedName>
    <definedName name="kind_of_control_method">'[1]TEHSHEET'!$K$2:$K$5</definedName>
    <definedName name="kind_of_NDS">'[1]TEHSHEET'!$H$2:$H$4</definedName>
    <definedName name="kind_of_NDS_tariff">'[1]TEHSHEET'!$H$7:$H$8</definedName>
    <definedName name="List02_GroundMaterials">'Стандарты'!$G$10:$G$36</definedName>
    <definedName name="List02_p_1_5">'Стандарты'!$F$24:$G$24</definedName>
    <definedName name="List02_p_2">'Стандарты'!$F$33:$G$35</definedName>
    <definedName name="List02_web_p_1_5">'Стандарты'!$F$24</definedName>
    <definedName name="List04_listValue1">'[1]TEHSHEET'!$K$9:$K$12</definedName>
    <definedName name="List04_listValue1_1">'[1]TEHSHEET'!$K$9:$K$11</definedName>
    <definedName name="List04_listValue2">'[1]TEHSHEET'!$K$14:$K$18</definedName>
    <definedName name="List04_listValue3">'[1]TEHSHEET'!$K$20:$K$22</definedName>
    <definedName name="name_dblRate_1">'[1]TEHSHEET'!$U$2</definedName>
    <definedName name="name_dblRate_2">'[1]TEHSHEET'!$V$2</definedName>
    <definedName name="org">'[1]Титульный'!$F$21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'Стандарты'!$C$12:$C$14</definedName>
    <definedName name="pDel_List02_2">'Стандарты'!$C$15:$C$22</definedName>
    <definedName name="pDel_List02_3">'Стандарты'!$C$25:$C$27</definedName>
    <definedName name="pDel_List02_4">'Стандарты'!$C$28:$C$30</definedName>
    <definedName name="pDel_List02_5">'Стандарты'!$C$35:$C$36</definedName>
    <definedName name="periodEnd">'[1]Титульный'!$F$17</definedName>
    <definedName name="periodStart">'[1]Титульный'!$F$16</definedName>
    <definedName name="pIns_List02_1">'Стандарты'!$E$14</definedName>
    <definedName name="pIns_List02_2">'Стандарты'!$E$22</definedName>
    <definedName name="pIns_List02_3">'Стандарты'!$E$27</definedName>
    <definedName name="pIns_List02_4">'Стандарты'!$E$30</definedName>
    <definedName name="pIns_List02_5">'Стандарты'!$E$36</definedName>
    <definedName name="pIns_List05_1">#REF!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riff_GVS">'[1]TEHSHEET'!$S$9</definedName>
    <definedName name="unit_tariff_double_rate_c">'[1]TEHSHEET'!$V$3</definedName>
    <definedName name="unit_tariff_double_rate_p">'[1]TEHSHEET'!$U$3</definedName>
    <definedName name="unit_tariff_single_rate">'[1]TEHSHEET'!$T$3</definedName>
    <definedName name="unit_tariff_useful_output">'[1]TEHSHEET'!$W$3</definedName>
    <definedName name="version">'[1]Инструкция'!$B$3</definedName>
  </definedNames>
  <calcPr calcId="145621"/>
</workbook>
</file>

<file path=xl/sharedStrings.xml><?xml version="1.0" encoding="utf-8"?>
<sst xmlns="http://schemas.openxmlformats.org/spreadsheetml/2006/main" count="60" uniqueCount="51">
  <si>
    <t>Предложение об установлении цен (тарифов) в сфере теплоснабжения и о способах приобретения, стоимости и объемах товаров, необходимых для производства регулируемых товаров и (или) оказания регулируемых услуг*</t>
  </si>
  <si>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</si>
  <si>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</si>
  <si>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</si>
  <si>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</si>
  <si>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</si>
  <si>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</si>
  <si>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</si>
  <si>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</si>
  <si>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</si>
  <si>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</si>
  <si>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</si>
  <si>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</si>
  <si>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</si>
  <si>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</si>
  <si>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Метод регулирования</t>
  </si>
  <si>
    <t>1.2.1</t>
  </si>
  <si>
    <t>О</t>
  </si>
  <si>
    <t>метод индексации установленных тарифов</t>
  </si>
  <si>
    <t>Добавить метод</t>
  </si>
  <si>
    <t>1.3</t>
  </si>
  <si>
    <t>1.3.1</t>
  </si>
  <si>
    <t>С 01.01.2018 по 31.12.2018</t>
  </si>
  <si>
    <t>f</t>
  </si>
  <si>
    <t>Добавить поставщика</t>
  </si>
  <si>
    <t>Добавить тариф</t>
  </si>
  <si>
    <t>1.4</t>
  </si>
  <si>
    <t>Срок действия цен (тарифов)</t>
  </si>
  <si>
    <t>1.5</t>
  </si>
  <si>
    <t>Долгосрочные параметры регулирования (в случае если их установление предусмотрено выбранным методом регулирования)*</t>
  </si>
  <si>
    <t>http://www.e-disclosure.ru/portal/company.aspx?id=20334</t>
  </si>
  <si>
    <t>1.6</t>
  </si>
  <si>
    <t>1.6.1</t>
  </si>
  <si>
    <t>Добавить НВВ</t>
  </si>
  <si>
    <t>1.7</t>
  </si>
  <si>
    <t>1.7.1</t>
  </si>
  <si>
    <t>Добавить объём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</si>
  <si>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</si>
  <si>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</si>
  <si>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</si>
  <si>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</si>
  <si>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</si>
  <si>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"-"</t>
  </si>
  <si>
    <t>действие федерального закона от 18.07.2011 №223-ФЗ "О закупках товаров, работ, услуг…" не распространяется на ОАО "Угольная компания "Северный Кузбасс"</t>
  </si>
  <si>
    <t>2.2</t>
  </si>
  <si>
    <t>Сведения о месте размещения положения о закупках регулируемой организации</t>
  </si>
  <si>
    <t>2.3</t>
  </si>
  <si>
    <t>Сведения о планировании закупочных процедур и результатах их проведения</t>
  </si>
  <si>
    <t>Добавить сведения</t>
  </si>
  <si>
    <t>*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</si>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</sst>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[$€-1]_-;\-* #,##0.00[$€-1]_-;_-* &quot;-&quot;??[$€-1]_-"/>
    <numFmt numFmtId="165" formatCode="&quot;$&quot;#,##0_);[Red]\(&quot;$&quot;#,##0\)"/>
  </numFmts>
  <fonts count="27">
    <font>
      <sz val="9"/>
      <name val="Tahoma"/>
      <family val="2"/>
    </font>
    <font>
      <sz val="10"/>
      <name val="Arial"/>
      <family val="2"/>
    </font>
    <font>
      <sz val="10"/>
      <name val="Arial Cyr"/>
      <family val="2"/>
    </font>
    <font>
      <sz val="9"/>
      <color indexed="9"/>
      <name val="Tahoma"/>
      <family val="2"/>
    </font>
    <font>
      <sz val="11"/>
      <name val="Webdings2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1"/>
      <color indexed="55"/>
      <name val="Wingdings 2"/>
      <family val="1"/>
    </font>
    <font>
      <sz val="11"/>
      <color indexed="9"/>
      <name val="Wingdings 2"/>
      <family val="1"/>
    </font>
    <font>
      <b/>
      <sz val="9"/>
      <color indexed="62"/>
      <name val="Tahoma"/>
      <family val="2"/>
    </font>
    <font>
      <sz val="10"/>
      <color indexed="63"/>
      <name val="Tahoma"/>
      <family val="2"/>
    </font>
    <font>
      <sz val="10"/>
      <name val="Helv"/>
      <family val="2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2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8"/>
      <name val="Helv"/>
      <family val="2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/>
      <right style="thin"/>
      <top style="thin"/>
      <bottom style="thin"/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/>
      <top style="thin">
        <color indexed="55"/>
      </top>
      <bottom style="double">
        <color indexed="55"/>
      </bottom>
    </border>
    <border>
      <left/>
      <right/>
      <top style="double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57">
    <xf numFmtId="49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7" fillId="0" borderId="0" applyBorder="0">
      <alignment horizontal="center" vertical="center" wrapText="1"/>
      <protection/>
    </xf>
    <xf numFmtId="0" fontId="8" fillId="0" borderId="1" applyBorder="0">
      <alignment horizontal="center" vertical="center" wrapText="1"/>
      <protection/>
    </xf>
    <xf numFmtId="0" fontId="10" fillId="0" borderId="0" applyNumberFormat="0" applyFill="0" applyBorder="0">
      <alignment/>
      <protection locked="0"/>
    </xf>
    <xf numFmtId="0" fontId="15" fillId="0" borderId="0">
      <alignment/>
      <protection/>
    </xf>
    <xf numFmtId="164" fontId="15" fillId="0" borderId="0">
      <alignment/>
      <protection/>
    </xf>
    <xf numFmtId="0" fontId="15" fillId="0" borderId="0">
      <alignment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38" fontId="16" fillId="0" borderId="0">
      <alignment vertical="top"/>
      <protection/>
    </xf>
    <xf numFmtId="0" fontId="6" fillId="0" borderId="2" applyNumberFormat="0" applyAlignment="0">
      <protection locked="0"/>
    </xf>
    <xf numFmtId="0" fontId="18" fillId="0" borderId="0" applyFill="0" applyBorder="0" applyProtection="0">
      <alignment vertical="center"/>
    </xf>
    <xf numFmtId="0" fontId="19" fillId="0" borderId="0" applyNumberFormat="0" applyFill="0" applyBorder="0">
      <alignment/>
      <protection locked="0"/>
    </xf>
    <xf numFmtId="0" fontId="6" fillId="2" borderId="2" applyNumberFormat="0" applyAlignment="0">
      <protection/>
    </xf>
    <xf numFmtId="0" fontId="20" fillId="0" borderId="0" applyNumberFormat="0" applyFill="0" applyBorder="0">
      <alignment/>
      <protection locked="0"/>
    </xf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18" fillId="0" borderId="0" applyFill="0" applyBorder="0" applyProtection="0">
      <alignment vertical="center"/>
    </xf>
    <xf numFmtId="0" fontId="18" fillId="0" borderId="0" applyFill="0" applyBorder="0" applyProtection="0">
      <alignment vertical="center"/>
    </xf>
    <xf numFmtId="0" fontId="23" fillId="3" borderId="3" applyNumberFormat="0">
      <alignment horizontal="center" vertical="center"/>
      <protection/>
    </xf>
    <xf numFmtId="0" fontId="24" fillId="0" borderId="0" applyNumberFormat="0" applyFill="0" applyBorder="0">
      <alignment/>
      <protection locked="0"/>
    </xf>
    <xf numFmtId="0" fontId="25" fillId="0" borderId="0" applyNumberFormat="0" applyFill="0" applyBorder="0">
      <alignment/>
      <protection locked="0"/>
    </xf>
    <xf numFmtId="0" fontId="10" fillId="0" borderId="0" applyNumberFormat="0" applyFill="0" applyBorder="0">
      <alignment/>
      <protection locked="0"/>
    </xf>
    <xf numFmtId="4" fontId="0" fillId="4" borderId="4" applyBorder="0">
      <alignment horizontal="right"/>
      <protection/>
    </xf>
    <xf numFmtId="0" fontId="5" fillId="0" borderId="0">
      <alignment/>
      <protection/>
    </xf>
    <xf numFmtId="0" fontId="26" fillId="5" borderId="0" applyNumberFormat="0" applyBorder="0">
      <alignment/>
      <protection/>
    </xf>
    <xf numFmtId="49" fontId="0" fillId="5" borderId="0" applyBorder="0">
      <alignment vertical="top"/>
      <protection/>
    </xf>
  </cellStyleXfs>
  <cellXfs count="70">
    <xf numFmtId="49" fontId="0" fillId="0" borderId="0" xfId="0" applyAlignment="1">
      <alignment vertical="top"/>
    </xf>
    <xf numFmtId="49" fontId="3" fillId="0" borderId="0" xfId="20" applyNumberFormat="1" applyFont="1" applyFill="1" applyAlignment="1" applyProtection="1">
      <alignment vertical="center" wrapText="1"/>
      <protection/>
    </xf>
    <xf numFmtId="0" fontId="3" fillId="0" borderId="0" xfId="20" applyFont="1" applyFill="1" applyAlignment="1" applyProtection="1">
      <alignment vertical="center" wrapText="1"/>
      <protection/>
    </xf>
    <xf numFmtId="0" fontId="4" fillId="0" borderId="0" xfId="20" applyFont="1" applyFill="1" applyAlignment="1" applyProtection="1">
      <alignment vertical="center" wrapText="1"/>
      <protection/>
    </xf>
    <xf numFmtId="0" fontId="0" fillId="0" borderId="0" xfId="20" applyFont="1" applyFill="1" applyAlignment="1" applyProtection="1">
      <alignment vertical="center" wrapText="1"/>
      <protection/>
    </xf>
    <xf numFmtId="0" fontId="4" fillId="6" borderId="0" xfId="20" applyFont="1" applyFill="1" applyBorder="1" applyAlignment="1" applyProtection="1">
      <alignment vertical="center" wrapText="1"/>
      <protection/>
    </xf>
    <xf numFmtId="0" fontId="0" fillId="6" borderId="0" xfId="20" applyFont="1" applyFill="1" applyBorder="1" applyAlignment="1" applyProtection="1">
      <alignment vertical="center" wrapText="1"/>
      <protection/>
    </xf>
    <xf numFmtId="0" fontId="0" fillId="6" borderId="0" xfId="20" applyFont="1" applyFill="1" applyBorder="1" applyAlignment="1" applyProtection="1">
      <alignment horizontal="right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0" fillId="0" borderId="6" xfId="22" applyFont="1" applyFill="1" applyBorder="1" applyAlignment="1" applyProtection="1">
      <alignment horizontal="center" vertical="center" wrapText="1"/>
      <protection/>
    </xf>
    <xf numFmtId="0" fontId="0" fillId="6" borderId="0" xfId="20" applyFont="1" applyFill="1" applyBorder="1" applyAlignment="1" applyProtection="1">
      <alignment horizontal="center" vertical="center" wrapText="1"/>
      <protection/>
    </xf>
    <xf numFmtId="0" fontId="8" fillId="6" borderId="0" xfId="20" applyFont="1" applyFill="1" applyBorder="1" applyAlignment="1" applyProtection="1">
      <alignment horizontal="center" vertical="center" wrapText="1"/>
      <protection/>
    </xf>
    <xf numFmtId="0" fontId="0" fillId="6" borderId="7" xfId="20" applyFont="1" applyFill="1" applyBorder="1" applyAlignment="1" applyProtection="1">
      <alignment horizontal="center" vertical="center" wrapText="1"/>
      <protection/>
    </xf>
    <xf numFmtId="0" fontId="0" fillId="0" borderId="7" xfId="23" applyFont="1" applyFill="1" applyBorder="1" applyAlignment="1" applyProtection="1">
      <alignment horizontal="center" vertical="center" wrapText="1"/>
      <protection/>
    </xf>
    <xf numFmtId="0" fontId="0" fillId="0" borderId="8" xfId="23" applyFont="1" applyFill="1" applyBorder="1" applyAlignment="1" applyProtection="1">
      <alignment horizontal="center" vertical="center" wrapText="1"/>
      <protection/>
    </xf>
    <xf numFmtId="49" fontId="9" fillId="6" borderId="9" xfId="23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49" fontId="0" fillId="6" borderId="10" xfId="20" applyNumberFormat="1" applyFont="1" applyFill="1" applyBorder="1" applyAlignment="1" applyProtection="1">
      <alignment horizontal="center" vertical="center" wrapText="1"/>
      <protection/>
    </xf>
    <xf numFmtId="0" fontId="0" fillId="0" borderId="10" xfId="20" applyFont="1" applyFill="1" applyBorder="1" applyAlignment="1" applyProtection="1">
      <alignment horizontal="left" vertical="center" wrapText="1"/>
      <protection/>
    </xf>
    <xf numFmtId="0" fontId="3" fillId="0" borderId="10" xfId="20" applyFont="1" applyFill="1" applyBorder="1" applyAlignment="1" applyProtection="1">
      <alignment vertical="center" wrapText="1"/>
      <protection/>
    </xf>
    <xf numFmtId="0" fontId="0" fillId="0" borderId="11" xfId="20" applyFont="1" applyFill="1" applyBorder="1" applyAlignment="1" applyProtection="1">
      <alignment horizontal="left" vertical="center" wrapText="1"/>
      <protection/>
    </xf>
    <xf numFmtId="0" fontId="3" fillId="0" borderId="10" xfId="20" applyFont="1" applyFill="1" applyBorder="1" applyAlignment="1" applyProtection="1">
      <alignment horizontal="left" vertical="center" wrapText="1"/>
      <protection/>
    </xf>
    <xf numFmtId="0" fontId="0" fillId="0" borderId="10" xfId="20" applyFont="1" applyFill="1" applyBorder="1" applyAlignment="1" applyProtection="1">
      <alignment horizontal="left" vertical="center" wrapText="1" indent="1"/>
      <protection/>
    </xf>
    <xf numFmtId="49" fontId="10" fillId="6" borderId="10" xfId="24" applyNumberFormat="1" applyFont="1" applyFill="1" applyBorder="1" applyAlignment="1" applyProtection="1">
      <alignment horizontal="left" vertical="center" wrapText="1"/>
      <protection/>
    </xf>
    <xf numFmtId="49" fontId="0" fillId="6" borderId="10" xfId="20" applyNumberFormat="1" applyFont="1" applyFill="1" applyBorder="1" applyAlignment="1" applyProtection="1">
      <alignment horizontal="left" vertical="center" wrapText="1"/>
      <protection/>
    </xf>
    <xf numFmtId="0" fontId="0" fillId="0" borderId="0" xfId="20" applyFont="1" applyFill="1" applyAlignment="1" applyProtection="1">
      <alignment vertical="center" wrapText="1"/>
      <protection/>
    </xf>
    <xf numFmtId="0" fontId="3" fillId="6" borderId="12" xfId="20" applyFont="1" applyFill="1" applyBorder="1" applyAlignment="1" applyProtection="1">
      <alignment vertical="center" wrapText="1"/>
      <protection/>
    </xf>
    <xf numFmtId="49" fontId="3" fillId="0" borderId="0" xfId="0" applyNumberFormat="1" applyFont="1" applyAlignment="1">
      <alignment horizontal="center" vertical="center"/>
    </xf>
    <xf numFmtId="0" fontId="11" fillId="0" borderId="0" xfId="20" applyFont="1" applyFill="1" applyAlignment="1" applyProtection="1">
      <alignment horizontal="center" vertical="center" wrapText="1"/>
      <protection/>
    </xf>
    <xf numFmtId="0" fontId="0" fillId="6" borderId="10" xfId="20" applyNumberFormat="1" applyFont="1" applyFill="1" applyBorder="1" applyAlignment="1" applyProtection="1">
      <alignment horizontal="center" vertical="center" wrapText="1"/>
      <protection/>
    </xf>
    <xf numFmtId="0" fontId="0" fillId="0" borderId="10" xfId="20" applyFont="1" applyFill="1" applyBorder="1" applyAlignment="1" applyProtection="1">
      <alignment horizontal="left" vertical="center" wrapText="1" indent="2"/>
      <protection/>
    </xf>
    <xf numFmtId="0" fontId="0" fillId="7" borderId="10" xfId="20" applyNumberFormat="1" applyFont="1" applyFill="1" applyBorder="1" applyAlignment="1" applyProtection="1">
      <alignment horizontal="left" vertical="center" wrapText="1"/>
      <protection locked="0"/>
    </xf>
    <xf numFmtId="49" fontId="0" fillId="4" borderId="10" xfId="20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>
      <alignment horizontal="center" vertical="center" wrapText="1"/>
    </xf>
    <xf numFmtId="49" fontId="3" fillId="0" borderId="10" xfId="20" applyNumberFormat="1" applyFont="1" applyFill="1" applyBorder="1" applyAlignment="1" applyProtection="1">
      <alignment horizontal="center" vertical="center" wrapText="1"/>
      <protection/>
    </xf>
    <xf numFmtId="0" fontId="3" fillId="0" borderId="10" xfId="20" applyFont="1" applyFill="1" applyBorder="1" applyAlignment="1" applyProtection="1">
      <alignment horizontal="left" vertical="center" wrapText="1" indent="2"/>
      <protection/>
    </xf>
    <xf numFmtId="4" fontId="3" fillId="6" borderId="12" xfId="20" applyNumberFormat="1" applyFont="1" applyFill="1" applyBorder="1" applyAlignment="1" applyProtection="1">
      <alignment horizontal="right" vertical="center" wrapText="1"/>
      <protection/>
    </xf>
    <xf numFmtId="49" fontId="3" fillId="6" borderId="10" xfId="20" applyNumberFormat="1" applyFont="1" applyFill="1" applyBorder="1" applyAlignment="1" applyProtection="1">
      <alignment horizontal="left" vertical="center" wrapText="1"/>
      <protection/>
    </xf>
    <xf numFmtId="0" fontId="0" fillId="6" borderId="0" xfId="20" applyFont="1" applyFill="1" applyAlignment="1" applyProtection="1">
      <alignment vertical="center" wrapText="1"/>
      <protection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" fontId="0" fillId="7" borderId="10" xfId="20" applyNumberFormat="1" applyFont="1" applyFill="1" applyBorder="1" applyAlignment="1" applyProtection="1">
      <alignment horizontal="right" vertical="center" wrapText="1"/>
      <protection locked="0"/>
    </xf>
    <xf numFmtId="0" fontId="3" fillId="6" borderId="10" xfId="20" applyFont="1" applyFill="1" applyBorder="1" applyAlignment="1" applyProtection="1">
      <alignment horizontal="left" vertical="center" wrapText="1"/>
      <protection/>
    </xf>
    <xf numFmtId="0" fontId="0" fillId="0" borderId="10" xfId="20" applyFont="1" applyFill="1" applyBorder="1" applyAlignment="1" applyProtection="1">
      <alignment horizontal="left" vertical="center" wrapText="1" indent="3"/>
      <protection/>
    </xf>
    <xf numFmtId="4" fontId="0" fillId="6" borderId="10" xfId="20" applyNumberFormat="1" applyFont="1" applyFill="1" applyBorder="1" applyAlignment="1" applyProtection="1">
      <alignment horizontal="right" vertical="center" wrapText="1"/>
      <protection/>
    </xf>
    <xf numFmtId="0" fontId="0" fillId="0" borderId="10" xfId="20" applyFont="1" applyFill="1" applyBorder="1" applyAlignment="1" applyProtection="1">
      <alignment horizontal="left" vertical="center" wrapText="1" indent="4"/>
      <protection/>
    </xf>
    <xf numFmtId="0" fontId="0" fillId="6" borderId="10" xfId="20" applyFont="1" applyFill="1" applyBorder="1" applyAlignment="1" applyProtection="1">
      <alignment horizontal="left" vertical="center" wrapText="1"/>
      <protection/>
    </xf>
    <xf numFmtId="0" fontId="0" fillId="0" borderId="10" xfId="20" applyFont="1" applyFill="1" applyBorder="1" applyAlignment="1" applyProtection="1">
      <alignment horizontal="left" vertical="center" wrapText="1" indent="3"/>
      <protection/>
    </xf>
    <xf numFmtId="49" fontId="3" fillId="0" borderId="0" xfId="0" applyFont="1" applyAlignment="1">
      <alignment vertical="top"/>
    </xf>
    <xf numFmtId="49" fontId="4" fillId="0" borderId="0" xfId="0" applyFont="1" applyBorder="1" applyAlignment="1">
      <alignment vertical="top"/>
    </xf>
    <xf numFmtId="49" fontId="13" fillId="8" borderId="13" xfId="0" applyFont="1" applyFill="1" applyBorder="1" applyAlignment="1" applyProtection="1">
      <alignment horizontal="center" vertical="center"/>
      <protection/>
    </xf>
    <xf numFmtId="49" fontId="13" fillId="8" borderId="11" xfId="0" applyFont="1" applyFill="1" applyBorder="1" applyAlignment="1" applyProtection="1">
      <alignment horizontal="left" vertical="center" indent="4"/>
      <protection/>
    </xf>
    <xf numFmtId="49" fontId="13" fillId="8" borderId="11" xfId="0" applyFont="1" applyFill="1" applyBorder="1" applyAlignment="1" applyProtection="1">
      <alignment horizontal="left" vertical="center"/>
      <protection/>
    </xf>
    <xf numFmtId="49" fontId="13" fillId="8" borderId="14" xfId="0" applyFont="1" applyFill="1" applyBorder="1" applyAlignment="1" applyProtection="1">
      <alignment horizontal="left" vertical="center"/>
      <protection/>
    </xf>
    <xf numFmtId="0" fontId="0" fillId="9" borderId="10" xfId="20" applyNumberFormat="1" applyFont="1" applyFill="1" applyBorder="1" applyAlignment="1" applyProtection="1">
      <alignment horizontal="right" vertical="center" wrapText="1"/>
      <protection/>
    </xf>
    <xf numFmtId="49" fontId="10" fillId="7" borderId="10" xfId="24" applyNumberFormat="1" applyFont="1" applyFill="1" applyBorder="1" applyAlignment="1" applyProtection="1">
      <alignment horizontal="left" vertical="center" wrapText="1"/>
      <protection locked="0"/>
    </xf>
    <xf numFmtId="49" fontId="10" fillId="4" borderId="10" xfId="24" applyNumberFormat="1" applyFont="1" applyFill="1" applyBorder="1" applyAlignment="1" applyProtection="1">
      <alignment horizontal="left" vertical="center" wrapText="1"/>
      <protection locked="0"/>
    </xf>
    <xf numFmtId="4" fontId="0" fillId="9" borderId="10" xfId="20" applyNumberFormat="1" applyFont="1" applyFill="1" applyBorder="1" applyAlignment="1" applyProtection="1">
      <alignment horizontal="right" vertical="center" wrapText="1"/>
      <protection/>
    </xf>
    <xf numFmtId="49" fontId="11" fillId="0" borderId="0" xfId="0" applyNumberFormat="1" applyFont="1" applyAlignment="1">
      <alignment horizontal="center" vertical="center" wrapText="1"/>
    </xf>
    <xf numFmtId="4" fontId="3" fillId="0" borderId="12" xfId="20" applyNumberFormat="1" applyFont="1" applyFill="1" applyBorder="1" applyAlignment="1" applyProtection="1">
      <alignment horizontal="right" vertical="center" wrapText="1"/>
      <protection/>
    </xf>
    <xf numFmtId="49" fontId="3" fillId="0" borderId="10" xfId="20" applyNumberFormat="1" applyFont="1" applyFill="1" applyBorder="1" applyAlignment="1" applyProtection="1">
      <alignment horizontal="left" vertical="center" wrapText="1"/>
      <protection/>
    </xf>
    <xf numFmtId="0" fontId="0" fillId="0" borderId="10" xfId="20" applyFont="1" applyFill="1" applyBorder="1" applyAlignment="1" applyProtection="1">
      <alignment vertical="center" wrapText="1"/>
      <protection/>
    </xf>
    <xf numFmtId="4" fontId="0" fillId="7" borderId="12" xfId="20" applyNumberFormat="1" applyFont="1" applyFill="1" applyBorder="1" applyAlignment="1" applyProtection="1">
      <alignment horizontal="right" vertical="center" wrapText="1"/>
      <protection locked="0"/>
    </xf>
    <xf numFmtId="49" fontId="0" fillId="4" borderId="10" xfId="2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20" applyFont="1" applyFill="1" applyBorder="1" applyAlignment="1" applyProtection="1">
      <alignment horizontal="left" vertical="center" wrapText="1"/>
      <protection/>
    </xf>
    <xf numFmtId="49" fontId="0" fillId="7" borderId="10" xfId="20" applyNumberFormat="1" applyFont="1" applyFill="1" applyBorder="1" applyAlignment="1" applyProtection="1">
      <alignment horizontal="left" vertical="center" wrapText="1"/>
      <protection locked="0"/>
    </xf>
    <xf numFmtId="49" fontId="10" fillId="4" borderId="10" xfId="24" applyNumberFormat="1" applyFill="1" applyBorder="1" applyAlignment="1" applyProtection="1">
      <alignment horizontal="left" vertical="center" wrapText="1"/>
      <protection locked="0"/>
    </xf>
    <xf numFmtId="0" fontId="6" fillId="0" borderId="0" xfId="20" applyFont="1" applyFill="1" applyAlignment="1" applyProtection="1">
      <alignment vertical="center" wrapText="1"/>
      <protection/>
    </xf>
    <xf numFmtId="0" fontId="6" fillId="0" borderId="0" xfId="20" applyFont="1" applyFill="1" applyAlignment="1" applyProtection="1">
      <alignment horizontal="right" vertical="top" wrapText="1"/>
      <protection/>
    </xf>
    <xf numFmtId="0" fontId="14" fillId="0" borderId="0" xfId="0" applyNumberFormat="1" applyFont="1" applyAlignment="1">
      <alignment horizontal="justify" vertical="top" wrapText="1"/>
    </xf>
  </cellXfs>
  <cellStyles count="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Мониторинг инвестиций" xfId="20"/>
    <cellStyle name="Обычный_Шаблон по источникам для Модуля Реестр (2)" xfId="21"/>
    <cellStyle name="Заголовок" xfId="22"/>
    <cellStyle name="ЗаголовокСтолбца" xfId="23"/>
    <cellStyle name="Гиперссылка" xfId="24"/>
    <cellStyle name=" 1" xfId="25"/>
    <cellStyle name=" 1 2" xfId="26"/>
    <cellStyle name=" 1_Stage1" xfId="27"/>
    <cellStyle name="_Model_RAB Мой_PR.PROG.WARM.NOTCOMBI.2012.2.16_v1.4(04.04.11) " xfId="28"/>
    <cellStyle name="_Model_RAB Мой_Книга2_PR.PROG.WARM.NOTCOMBI.2012.2.16_v1.4(04.04.11) " xfId="29"/>
    <cellStyle name="_Model_RAB_MRSK_svod_PR.PROG.WARM.NOTCOMBI.2012.2.16_v1.4(04.04.11) " xfId="30"/>
    <cellStyle name="_Model_RAB_MRSK_svod_Книга2_PR.PROG.WARM.NOTCOMBI.2012.2.16_v1.4(04.04.11) " xfId="31"/>
    <cellStyle name="_МОДЕЛЬ_1 (2)_PR.PROG.WARM.NOTCOMBI.2012.2.16_v1.4(04.04.11) " xfId="32"/>
    <cellStyle name="_МОДЕЛЬ_1 (2)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_Расчет RAB_22072008_PR.PROG.WARM.NOTCOMBI.2012.2.16_v1.4(04.04.11) " xfId="36"/>
    <cellStyle name="_Расчет RAB_22072008_Книга2_PR.PROG.WARM.NOTCOMBI.2012.2.16_v1.4(04.04.11) " xfId="37"/>
    <cellStyle name="_Расчет RAB_Лен и МОЭСК_с 2010 года_14.04.2009_со сглаж_version 3.0_без ФСК_PR.PROG.WARM.NOTCOMBI.2012.2.16_v1.4(04.04.11) " xfId="38"/>
    <cellStyle name="_Расчет RAB_Лен и МОЭСК_с 2010 года_14.04.2009_со сглаж_version 3.0_без ФСК_Книга2_PR.PROG.WARM.NOTCOMBI.2012.2.16_v1.4(04.04.11) " xfId="39"/>
    <cellStyle name="Cells 2" xfId="40"/>
    <cellStyle name="Currency2" xfId="41"/>
    <cellStyle name="Followed Hyperlink" xfId="42"/>
    <cellStyle name="Header 3" xfId="43"/>
    <cellStyle name="Hyperlink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Значение" xfId="53"/>
    <cellStyle name="Обычный 12 2" xfId="54"/>
    <cellStyle name="Обычный 2 2" xfId="55"/>
    <cellStyle name="Обычный 3 3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</xdr:row>
      <xdr:rowOff>0</xdr:rowOff>
    </xdr:from>
    <xdr:to>
      <xdr:col>7</xdr:col>
      <xdr:colOff>219075</xdr:colOff>
      <xdr:row>7</xdr:row>
      <xdr:rowOff>219075</xdr:rowOff>
    </xdr:to>
    <xdr:pic macro="[1]!modInfo.MainSheetHelp">
      <xdr:nvPicPr>
        <xdr:cNvPr id="2" name="ExcludeHelp_1" descr="Справка по листу" hidden="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48700" y="8191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1]!modInfo.MainSheetHelp">
      <xdr:nvPicPr>
        <xdr:cNvPr id="3" name="ExcludeHelp_2" descr="Справка по листу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72175" y="8191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3000375</xdr:colOff>
      <xdr:row>23</xdr:row>
      <xdr:rowOff>0</xdr:rowOff>
    </xdr:from>
    <xdr:to>
      <xdr:col>4</xdr:col>
      <xdr:colOff>3219450</xdr:colOff>
      <xdr:row>23</xdr:row>
      <xdr:rowOff>219075</xdr:rowOff>
    </xdr:to>
    <xdr:pic macro="[1]!modInfo.MainSheetHelp">
      <xdr:nvPicPr>
        <xdr:cNvPr id="4" name="ExcludeHelp_3" descr="Справка по листу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43350" y="28575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5</xdr:col>
      <xdr:colOff>38100</xdr:colOff>
      <xdr:row>13</xdr:row>
      <xdr:rowOff>0</xdr:rowOff>
    </xdr:from>
    <xdr:ext cx="190500" cy="381000"/>
    <xdr:grpSp>
      <xdr:nvGrpSpPr>
        <xdr:cNvPr id="5" name="shCalendar" hidden="1"/>
        <xdr:cNvGrpSpPr>
          <a:grpSpLocks/>
        </xdr:cNvGrpSpPr>
      </xdr:nvGrpSpPr>
      <xdr:grpSpPr bwMode="auto">
        <a:xfrm>
          <a:off x="4210050" y="21812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7" name="shCalendar_1" descr="CalendarSmall.bmp" hidden="1"/>
          <xdr:cNvPicPr preferRelativeResize="0">
            <a:picLocks noChangeAspect="0"/>
          </xdr:cNvPicPr>
        </xdr:nvPicPr>
        <xdr:blipFill>
          <a:blip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5</xdr:col>
      <xdr:colOff>38100</xdr:colOff>
      <xdr:row>13</xdr:row>
      <xdr:rowOff>0</xdr:rowOff>
    </xdr:from>
    <xdr:ext cx="190500" cy="381000"/>
    <xdr:grpSp>
      <xdr:nvGrpSpPr>
        <xdr:cNvPr id="8" name="shCalendar" hidden="1"/>
        <xdr:cNvGrpSpPr>
          <a:grpSpLocks/>
        </xdr:cNvGrpSpPr>
      </xdr:nvGrpSpPr>
      <xdr:grpSpPr bwMode="auto">
        <a:xfrm>
          <a:off x="4210050" y="2181225"/>
          <a:ext cx="190500" cy="381000"/>
          <a:chOff x="13896191" y="1813753"/>
          <a:chExt cx="211023" cy="178845"/>
        </a:xfrm>
      </xdr:grpSpPr>
      <xdr:sp macro="[1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 type="none"/>
            <a:tailEnd type="none"/>
          </a:ln>
        </xdr:spPr>
      </xdr:sp>
      <xdr:pic macro="[1]!modfrmDateChoose.CalendarShow">
        <xdr:nvPicPr>
          <xdr:cNvPr id="10" name="shCalendar_1" descr="CalendarSmall.bmp" hidden="1"/>
          <xdr:cNvPicPr preferRelativeResize="0">
            <a:picLocks noChangeAspect="0"/>
          </xdr:cNvPicPr>
        </xdr:nvPicPr>
        <xdr:blipFill>
          <a:blip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3952692" y="1863964"/>
            <a:ext cx="98178" cy="91479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48;&#1040;&#1057;\2017\JKH.OPEN.INFO.REQUEST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modList05"/>
      <sheetName val="modList06"/>
      <sheetName val="Инструкция"/>
      <sheetName val="Лог обновления"/>
      <sheetName val="Титульный"/>
      <sheetName val="Список МО"/>
      <sheetName val="Стандарты"/>
      <sheetName val="Стандарты_2"/>
      <sheetName val="Стандарты_3"/>
      <sheetName val="Стандарты_4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modList04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  <definedName name="modInfo.MainSheetHelp"/>
    </defined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Версия 2.1</v>
          </cell>
        </row>
      </sheetData>
      <sheetData sheetId="7"/>
      <sheetData sheetId="8">
        <row r="13">
          <cell r="F13" t="str">
            <v>нет</v>
          </cell>
        </row>
        <row r="16">
          <cell r="F16" t="str">
            <v>01.01.2018</v>
          </cell>
        </row>
        <row r="17">
          <cell r="F17" t="str">
            <v>31.12.2018</v>
          </cell>
        </row>
        <row r="21">
          <cell r="F21" t="str">
            <v>АО "Угольная компания "Северный Кузбасс"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H2" t="str">
            <v>общий</v>
          </cell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H3" t="str">
            <v>общий с учетом освобождения от уплаты НДС</v>
          </cell>
          <cell r="K3" t="str">
            <v>метод индексации установленных тарифов</v>
          </cell>
          <cell r="T3" t="str">
            <v> руб/Гкал</v>
          </cell>
          <cell r="U3" t="str">
            <v> руб/Гкал</v>
          </cell>
          <cell r="V3" t="str">
            <v> тыс руб/Гкал/час в месяц</v>
          </cell>
          <cell r="W3" t="str">
            <v>тыс Гкал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K4" t="str">
            <v>метод обеспечения доходности инвестированного капитала</v>
          </cell>
          <cell r="S4" t="str">
            <v>тариф на тепловую энергию (мощность)</v>
          </cell>
        </row>
        <row r="5">
          <cell r="K5" t="str">
            <v>метод сравнения аналогов</v>
          </cell>
          <cell r="S5" t="str">
            <v>тариф на теплоноситель</v>
          </cell>
          <cell r="T5" t="str">
            <v>руб/м3</v>
          </cell>
        </row>
        <row r="6">
          <cell r="S6" t="str">
            <v>тариф на услуги по передаче тепловой энергии</v>
          </cell>
        </row>
        <row r="7">
          <cell r="H7" t="str">
            <v>тариф указан с НДС для плательщиков НДС</v>
          </cell>
          <cell r="S7" t="str">
            <v>тариф на услуги по передаче теплоносителя</v>
          </cell>
        </row>
        <row r="8">
          <cell r="H8" t="str">
            <v>тариф указан без НДС для плательщиков НДС</v>
          </cell>
          <cell r="S8" t="str">
            <v>плата за услуги по поддержанию резервной тепловой мощности при отсутствии потребления тепловой энергии</v>
          </cell>
        </row>
        <row r="9">
          <cell r="K9" t="str">
            <v>не превышает 0,1 Гкал/ч</v>
          </cell>
          <cell r="R9" t="str">
            <v>компонент на тепловую энергию</v>
          </cell>
          <cell r="S9" t="str">
            <v>тариф на горячую воду, поставляемую с использованием открытых систем теплоснабжения (горячего водоснабжения)</v>
          </cell>
        </row>
        <row r="10">
          <cell r="K10" t="str">
            <v>более 0,1 Гкал/ч и не превышает 1,5 Гкал/ч</v>
          </cell>
          <cell r="S10" t="str">
            <v>плата за подключение (технологическое присоединение) к системе теплоснабжения</v>
          </cell>
        </row>
        <row r="11">
          <cell r="K11" t="str">
            <v>превышает 1,5 Гкал/ч при наличии технической возможности подключения</v>
          </cell>
        </row>
        <row r="12">
          <cell r="K12" t="str">
            <v>превышает 1,5 Гкал/ч при отсутствии технической возможности подключения</v>
          </cell>
          <cell r="R12" t="str">
            <v>компонент на теплоноситель</v>
          </cell>
        </row>
        <row r="14">
          <cell r="K14" t="str">
            <v>50 - 250 мм</v>
          </cell>
        </row>
        <row r="15">
          <cell r="K15" t="str">
            <v>251 - 400 мм</v>
          </cell>
        </row>
        <row r="16">
          <cell r="K16" t="str">
            <v>401 - 550 мм</v>
          </cell>
        </row>
        <row r="17">
          <cell r="K17" t="str">
            <v>551 - 700 мм</v>
          </cell>
        </row>
        <row r="18">
          <cell r="K18" t="str">
            <v>701 мм и выше</v>
          </cell>
        </row>
        <row r="20">
          <cell r="K20" t="str">
            <v>надземная (наземная)</v>
          </cell>
        </row>
        <row r="21">
          <cell r="K21" t="str">
            <v>подземная (канальная) </v>
          </cell>
        </row>
        <row r="22">
          <cell r="K22" t="str">
            <v>подземная (бесканальная) 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  <pageSetUpPr fitToPage="1"/>
  </sheetPr>
  <dimension ref="A4:J38"/>
  <sheetViews>
    <sheetView showGridLines="0" tabSelected="1" workbookViewId="0" topLeftCell="C13">
      <selection activeCell="H33" sqref="H33:H35"/>
    </sheetView>
  </sheetViews>
  <sheetFormatPr defaultColWidth="10.57421875" defaultRowHeight="11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10.421875" style="4" bestFit="1" customWidth="1"/>
    <col min="5" max="5" width="48.421875" style="4" customWidth="1"/>
    <col min="6" max="6" width="27.00390625" style="4" bestFit="1" customWidth="1"/>
    <col min="7" max="7" width="40.140625" style="4" customWidth="1"/>
    <col min="8" max="8" width="28.8515625" style="4" customWidth="1"/>
    <col min="9" max="9" width="44.421875" style="4" customWidth="1"/>
    <col min="10" max="10" width="10.57421875" style="4" customWidth="1"/>
    <col min="11" max="16384" width="10.57421875" style="4" customWidth="1"/>
  </cols>
  <sheetData>
    <row r="1" ht="11.25" hidden="1"/>
    <row r="2" ht="11.25" hidden="1"/>
    <row r="3" ht="11.25" hidden="1"/>
    <row r="4" spans="3:8" ht="11.25">
      <c r="C4" s="5"/>
      <c r="D4" s="6"/>
      <c r="E4" s="6"/>
      <c r="F4" s="6"/>
      <c r="G4" s="7"/>
      <c r="H4" s="7"/>
    </row>
    <row r="5" spans="3:8" ht="29.25" customHeight="1">
      <c r="C5" s="5"/>
      <c r="D5" s="8" t="s">
        <v>0</v>
      </c>
      <c r="E5" s="8"/>
      <c r="F5" s="8"/>
      <c r="G5" s="8"/>
      <c r="H5" s="8"/>
    </row>
    <row r="6" spans="3:8" ht="12.75" customHeight="1">
      <c r="C6" s="5"/>
      <c r="D6" s="9" t="str">
        <f>IF(org=0,"Не определено",org)</f>
        <v>АО "Угольная компания "Северный Кузбасс"</v>
      </c>
      <c r="E6" s="9"/>
      <c r="F6" s="9"/>
      <c r="G6" s="9"/>
      <c r="H6" s="9"/>
    </row>
    <row r="7" spans="3:8" ht="11.25">
      <c r="C7" s="5"/>
      <c r="D7" s="6"/>
      <c r="E7" s="10"/>
      <c r="F7" s="10"/>
      <c r="G7" s="11"/>
      <c r="H7" s="11"/>
    </row>
    <row r="8" spans="3:8" ht="23.1" customHeight="1" thickBot="1">
      <c r="C8" s="5"/>
      <c r="D8" s="12" t="s">
        <v>1</v>
      </c>
      <c r="E8" s="13" t="s">
        <v>2</v>
      </c>
      <c r="F8" s="14" t="s">
        <v>3</v>
      </c>
      <c r="G8" s="13" t="s">
        <v>4</v>
      </c>
      <c r="H8" s="13" t="s">
        <v>5</v>
      </c>
    </row>
    <row r="9" spans="3:8" ht="15" thickTop="1">
      <c r="C9" s="5"/>
      <c r="D9" s="15" t="s">
        <v>6</v>
      </c>
      <c r="E9" s="15" t="s">
        <v>7</v>
      </c>
      <c r="F9" s="15" t="s">
        <v>8</v>
      </c>
      <c r="G9" s="15" t="s">
        <v>9</v>
      </c>
      <c r="H9" s="15" t="s">
        <v>10</v>
      </c>
    </row>
    <row r="10" spans="1:8" ht="33.75">
      <c r="A10" s="16"/>
      <c r="C10" s="5"/>
      <c r="D10" s="17" t="s">
        <v>6</v>
      </c>
      <c r="E10" s="18" t="s">
        <v>11</v>
      </c>
      <c r="F10" s="19"/>
      <c r="G10" s="20"/>
      <c r="H10" s="21">
        <v>0</v>
      </c>
    </row>
    <row r="11" spans="1:9" ht="33.75" hidden="1">
      <c r="A11" s="16"/>
      <c r="C11" s="5"/>
      <c r="D11" s="17" t="s">
        <v>12</v>
      </c>
      <c r="E11" s="22" t="s">
        <v>13</v>
      </c>
      <c r="F11" s="19"/>
      <c r="G11" s="23"/>
      <c r="H11" s="24"/>
      <c r="I11" s="25"/>
    </row>
    <row r="12" spans="1:8" ht="13.5" customHeight="1">
      <c r="A12" s="16"/>
      <c r="C12" s="5"/>
      <c r="D12" s="17" t="s">
        <v>14</v>
      </c>
      <c r="E12" s="22" t="s">
        <v>15</v>
      </c>
      <c r="F12" s="26"/>
      <c r="G12" s="18"/>
      <c r="H12" s="21">
        <v>0</v>
      </c>
    </row>
    <row r="13" spans="1:8" ht="22.5">
      <c r="A13" s="27" t="s">
        <v>16</v>
      </c>
      <c r="B13" s="28" t="s">
        <v>17</v>
      </c>
      <c r="C13" s="5"/>
      <c r="D13" s="29" t="str">
        <f>A13&amp;""</f>
        <v>1.2.1</v>
      </c>
      <c r="E13" s="30" t="str">
        <f>"С "&amp;periodStart&amp;" по "&amp;periodEnd</f>
        <v>С 01.01.2018 по 31.12.2018</v>
      </c>
      <c r="F13" s="31" t="s">
        <v>18</v>
      </c>
      <c r="G13" s="18"/>
      <c r="H13" s="32"/>
    </row>
    <row r="14" spans="1:9" ht="15" customHeight="1" hidden="1">
      <c r="A14" s="33"/>
      <c r="C14" s="5"/>
      <c r="D14" s="34"/>
      <c r="E14" s="35" t="s">
        <v>19</v>
      </c>
      <c r="F14" s="36"/>
      <c r="G14" s="21"/>
      <c r="H14" s="37"/>
      <c r="I14" s="38"/>
    </row>
    <row r="15" spans="1:9" ht="14.25">
      <c r="A15" s="16"/>
      <c r="C15" s="5"/>
      <c r="D15" s="17" t="s">
        <v>20</v>
      </c>
      <c r="E15" s="22" t="str">
        <f>"Расчетная величина цен (тарифов)"&amp;IF(group_rates&lt;&gt;tariff_GVS,IF(group_rates="","",IF(double_rate_tariff="да","",", "&amp;unit_tariff_single_rate)),"")</f>
        <v>Расчетная величина цен (тарифов),  руб/Гкал</v>
      </c>
      <c r="F15" s="26"/>
      <c r="G15" s="18"/>
      <c r="H15" s="21">
        <v>0</v>
      </c>
      <c r="I15" s="38"/>
    </row>
    <row r="16" spans="1:9" ht="20.1" customHeight="1">
      <c r="A16" s="39" t="s">
        <v>21</v>
      </c>
      <c r="B16" s="40"/>
      <c r="C16" s="5"/>
      <c r="D16" s="29" t="str">
        <f>A16&amp;""</f>
        <v>1.3.1</v>
      </c>
      <c r="E16" s="30" t="s">
        <v>22</v>
      </c>
      <c r="F16" s="41">
        <v>1062.39</v>
      </c>
      <c r="G16" s="42"/>
      <c r="H16" s="32"/>
      <c r="I16" s="38"/>
    </row>
    <row r="17" spans="1:9" ht="15" customHeight="1" hidden="1">
      <c r="A17" s="39"/>
      <c r="B17" s="40"/>
      <c r="C17" s="5"/>
      <c r="D17" s="29" t="str">
        <f>D16&amp;IF(group_rates=tariff_GVS,".1","")</f>
        <v>1.3.1</v>
      </c>
      <c r="E17" s="43" t="str">
        <f>IF(group_rates="","",IF(group_rates='[1]TEHSHEET'!$S$9,'[1]TEHSHEET'!$R$9,group_rates))&amp;IF(double_rate_tariff="да",,", "&amp;unit_tariff_single_rate)</f>
        <v>тариф на тепловую энергию (мощность),  руб/Гкал</v>
      </c>
      <c r="F17" s="44"/>
      <c r="G17" s="42"/>
      <c r="H17" s="24"/>
      <c r="I17" s="38"/>
    </row>
    <row r="18" spans="1:9" ht="15" customHeight="1" hidden="1">
      <c r="A18" s="39"/>
      <c r="B18" s="40"/>
      <c r="C18" s="5"/>
      <c r="D18" s="29" t="str">
        <f>D17&amp;".1"</f>
        <v>1.3.1.1</v>
      </c>
      <c r="E18" s="45" t="str">
        <f>name_dblRate_1&amp;", "&amp;unit_tariff_double_rate_p</f>
        <v>мощность,  руб/Гкал</v>
      </c>
      <c r="F18" s="44"/>
      <c r="G18" s="46"/>
      <c r="H18" s="24"/>
      <c r="I18" s="38"/>
    </row>
    <row r="19" spans="1:9" ht="15" customHeight="1" hidden="1">
      <c r="A19" s="39"/>
      <c r="B19" s="40"/>
      <c r="C19" s="5"/>
      <c r="D19" s="29" t="str">
        <f>D17&amp;".2"</f>
        <v>1.3.1.2</v>
      </c>
      <c r="E19" s="45" t="str">
        <f>name_dblRate_2&amp;", "&amp;unit_tariff_double_rate_c</f>
        <v>содержание,  тыс руб/Гкал/час в месяц</v>
      </c>
      <c r="F19" s="44"/>
      <c r="G19" s="46"/>
      <c r="H19" s="24"/>
      <c r="I19" s="38"/>
    </row>
    <row r="20" spans="1:9" ht="15" customHeight="1" hidden="1">
      <c r="A20" s="39"/>
      <c r="B20" s="40" t="s">
        <v>23</v>
      </c>
      <c r="C20" s="5"/>
      <c r="D20" s="29" t="str">
        <f>D16&amp;".2"</f>
        <v>1.3.1.2</v>
      </c>
      <c r="E20" s="47" t="str">
        <f>IF(group_rates="","",IF(group_rates='[1]TEHSHEET'!$S$9,'[1]TEHSHEET'!$R$12,""))&amp;", "&amp;'[1]TEHSHEET'!$T$5</f>
        <v>, руб/м3</v>
      </c>
      <c r="F20" s="44"/>
      <c r="G20" s="42"/>
      <c r="H20" s="24"/>
      <c r="I20" s="38"/>
    </row>
    <row r="21" spans="1:9" ht="15" customHeight="1" hidden="1">
      <c r="A21" s="39"/>
      <c r="B21" s="48"/>
      <c r="C21" s="49"/>
      <c r="D21" s="50"/>
      <c r="E21" s="51" t="s">
        <v>24</v>
      </c>
      <c r="F21" s="52"/>
      <c r="G21" s="52"/>
      <c r="H21" s="53"/>
      <c r="I21" s="38"/>
    </row>
    <row r="22" spans="1:9" ht="15" customHeight="1" hidden="1">
      <c r="A22" s="16"/>
      <c r="C22" s="5"/>
      <c r="D22" s="17"/>
      <c r="E22" s="35" t="s">
        <v>25</v>
      </c>
      <c r="F22" s="36"/>
      <c r="G22" s="46"/>
      <c r="H22" s="24"/>
      <c r="I22" s="38"/>
    </row>
    <row r="23" spans="1:8" ht="20.1" customHeight="1">
      <c r="A23" s="16"/>
      <c r="C23" s="5"/>
      <c r="D23" s="17" t="s">
        <v>26</v>
      </c>
      <c r="E23" s="22" t="s">
        <v>27</v>
      </c>
      <c r="F23" s="54" t="str">
        <f>"с "&amp;periodStart&amp;" по "&amp;periodEnd&amp;" гг."</f>
        <v>с 01.01.2018 по 31.12.2018 гг.</v>
      </c>
      <c r="G23" s="18"/>
      <c r="H23" s="32"/>
    </row>
    <row r="24" spans="1:10" ht="33.75">
      <c r="A24" s="16"/>
      <c r="C24" s="5"/>
      <c r="D24" s="17" t="s">
        <v>28</v>
      </c>
      <c r="E24" s="22" t="s">
        <v>29</v>
      </c>
      <c r="F24" s="55" t="s">
        <v>30</v>
      </c>
      <c r="G24" s="56"/>
      <c r="H24" s="32"/>
      <c r="I24" s="25"/>
      <c r="J24" s="25"/>
    </row>
    <row r="25" spans="1:8" ht="22.5">
      <c r="A25" s="16"/>
      <c r="C25" s="5"/>
      <c r="D25" s="17" t="s">
        <v>31</v>
      </c>
      <c r="E25" s="22" t="str">
        <f>"Необходимая валовая выручка на соответствующий период, в том числе с разбивкой по "&amp;IF(flag_NVV="да","полугодиям, тыс руб:","годам, тыс руб:")</f>
        <v>Необходимая валовая выручка на соответствующий период, в том числе с разбивкой по годам, тыс руб:</v>
      </c>
      <c r="F25" s="57">
        <f>SUM(F26:F27)</f>
        <v>56306.9</v>
      </c>
      <c r="G25" s="18"/>
      <c r="H25" s="32"/>
    </row>
    <row r="26" spans="1:8" ht="28.5">
      <c r="A26" s="58" t="s">
        <v>32</v>
      </c>
      <c r="B26" s="28" t="s">
        <v>17</v>
      </c>
      <c r="C26" s="5"/>
      <c r="D26" s="29" t="str">
        <f>A26&amp;""</f>
        <v>1.6.1</v>
      </c>
      <c r="E26" s="30" t="s">
        <v>22</v>
      </c>
      <c r="F26" s="41">
        <v>56306.9</v>
      </c>
      <c r="G26" s="18"/>
      <c r="H26" s="32"/>
    </row>
    <row r="27" spans="1:8" ht="15" customHeight="1" hidden="1">
      <c r="A27" s="33"/>
      <c r="C27" s="5"/>
      <c r="D27" s="34"/>
      <c r="E27" s="35" t="s">
        <v>33</v>
      </c>
      <c r="F27" s="59"/>
      <c r="G27" s="21"/>
      <c r="H27" s="60"/>
    </row>
    <row r="28" spans="1:9" ht="22.5">
      <c r="A28" s="16"/>
      <c r="C28" s="5"/>
      <c r="D28" s="17" t="s">
        <v>34</v>
      </c>
      <c r="E28" s="22" t="str">
        <f>"Годовой объем полезного отпуска тепловой энергии (теплоносителя), "&amp;unit_tariff_useful_output</f>
        <v>Годовой объем полезного отпуска тепловой энергии (теплоносителя), тыс Гкал</v>
      </c>
      <c r="F28" s="19"/>
      <c r="G28" s="18"/>
      <c r="H28" s="21">
        <v>0</v>
      </c>
      <c r="I28" s="25"/>
    </row>
    <row r="29" spans="1:8" ht="28.5">
      <c r="A29" s="58" t="s">
        <v>35</v>
      </c>
      <c r="B29" s="28" t="s">
        <v>17</v>
      </c>
      <c r="C29" s="5"/>
      <c r="D29" s="29" t="str">
        <f>A29&amp;""</f>
        <v>1.7.1</v>
      </c>
      <c r="E29" s="30" t="str">
        <f>"С "&amp;periodStart&amp;" по "&amp;periodEnd</f>
        <v>С 01.01.2018 по 31.12.2018</v>
      </c>
      <c r="F29" s="41">
        <v>53</v>
      </c>
      <c r="G29" s="18"/>
      <c r="H29" s="32"/>
    </row>
    <row r="30" spans="1:8" ht="15" customHeight="1" hidden="1">
      <c r="A30" s="33"/>
      <c r="C30" s="5"/>
      <c r="D30" s="34"/>
      <c r="E30" s="35" t="s">
        <v>36</v>
      </c>
      <c r="F30" s="61"/>
      <c r="G30" s="18"/>
      <c r="H30" s="18"/>
    </row>
    <row r="31" spans="1:8" ht="56.25">
      <c r="A31" s="27"/>
      <c r="C31" s="5"/>
      <c r="D31" s="17" t="s">
        <v>37</v>
      </c>
      <c r="E31" s="22" t="s">
        <v>38</v>
      </c>
      <c r="F31" s="62">
        <v>0</v>
      </c>
      <c r="G31" s="18"/>
      <c r="H31" s="63"/>
    </row>
    <row r="32" spans="1:8" ht="45">
      <c r="A32" s="16"/>
      <c r="C32" s="5"/>
      <c r="D32" s="17" t="s">
        <v>7</v>
      </c>
      <c r="E32" s="64" t="s">
        <v>39</v>
      </c>
      <c r="F32" s="19">
        <v>12</v>
      </c>
      <c r="G32" s="18"/>
      <c r="H32" s="21">
        <v>0</v>
      </c>
    </row>
    <row r="33" spans="1:9" ht="67.5">
      <c r="A33" s="16"/>
      <c r="C33" s="5"/>
      <c r="D33" s="17" t="s">
        <v>40</v>
      </c>
      <c r="E33" s="22" t="s">
        <v>41</v>
      </c>
      <c r="F33" s="65" t="s">
        <v>42</v>
      </c>
      <c r="G33" s="66"/>
      <c r="H33" s="32" t="s">
        <v>43</v>
      </c>
      <c r="I33" s="25"/>
    </row>
    <row r="34" spans="1:9" ht="67.5">
      <c r="A34" s="16"/>
      <c r="C34" s="5"/>
      <c r="D34" s="17" t="s">
        <v>44</v>
      </c>
      <c r="E34" s="22" t="s">
        <v>45</v>
      </c>
      <c r="F34" s="65" t="s">
        <v>42</v>
      </c>
      <c r="G34" s="56"/>
      <c r="H34" s="32" t="s">
        <v>43</v>
      </c>
      <c r="I34" s="25"/>
    </row>
    <row r="35" spans="1:9" ht="67.5">
      <c r="A35" s="16"/>
      <c r="B35" s="2">
        <v>3</v>
      </c>
      <c r="C35" s="5"/>
      <c r="D35" s="17" t="s">
        <v>46</v>
      </c>
      <c r="E35" s="22" t="s">
        <v>47</v>
      </c>
      <c r="F35" s="65" t="s">
        <v>42</v>
      </c>
      <c r="G35" s="56"/>
      <c r="H35" s="32" t="s">
        <v>43</v>
      </c>
      <c r="I35" s="25"/>
    </row>
    <row r="36" spans="1:8" ht="15" customHeight="1">
      <c r="A36" s="16"/>
      <c r="B36" s="48"/>
      <c r="C36" s="49"/>
      <c r="D36" s="50"/>
      <c r="E36" s="52" t="s">
        <v>48</v>
      </c>
      <c r="F36" s="52"/>
      <c r="G36" s="52"/>
      <c r="H36" s="53"/>
    </row>
    <row r="37" spans="4:8" ht="3" customHeight="1">
      <c r="D37" s="67"/>
      <c r="E37" s="67"/>
      <c r="F37" s="67"/>
      <c r="G37" s="67"/>
      <c r="H37" s="67"/>
    </row>
    <row r="38" spans="4:8" ht="42.75" customHeight="1">
      <c r="D38" s="68" t="s">
        <v>49</v>
      </c>
      <c r="E38" s="69" t="s">
        <v>50</v>
      </c>
      <c r="F38" s="69"/>
      <c r="G38" s="69"/>
      <c r="H38" s="69"/>
    </row>
  </sheetData>
  <sheetProtection password="FA9C" sheet="1" objects="1" scenarios="1" formatColumns="0" formatRows="0"/>
  <mergeCells count="4">
    <mergeCell ref="D5:H5"/>
    <mergeCell ref="D6:H6"/>
    <mergeCell ref="A16:A21"/>
    <mergeCell ref="E38:H38"/>
  </mergeCells>
  <dataValidations count="5">
    <dataValidation type="list" allowBlank="1" showInputMessage="1" showErrorMessage="1" prompt="Выберите значение из списка" errorTitle="Ошибка" error="Выберите значение из списка" sqref="F13">
      <formula1>kind_of_control_method</formula1>
    </dataValidation>
    <dataValidation type="textLength" operator="lessThanOrEqual" allowBlank="1" showInputMessage="1" showErrorMessage="1" prompt="Вве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" errorTitle="Ошибка" error="Допускается ввод не более 900 символов!" sqref="F24">
      <formula1>900</formula1>
    </dataValidation>
    <dataValidation type="decimal" allowBlank="1" showErrorMessage="1" errorTitle="Ошибка" error="Допускается ввод только неотрицательных чисел!" sqref="F31 F22 F26:F27 F14 F16:F20 F29">
      <formula1>0</formula1>
      <formula2>9.99999999999999E+23</formula2>
    </dataValidation>
    <dataValidation type="textLength" operator="lessThanOrEqual" allowBlank="1" showInputMessage="1" showErrorMessage="1" prompt="Введите ссылку на сопроводительные материалы, загруженные с помощью &quot;ЕИАС Мониторинг&quot;." errorTitle="Ошибка" error="Допускается ввод не более 900 символов!" sqref="G33:G35 G24 G11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H31 F33:F35 H33:H35 F23 H16:H20 H11 H13:H14 H22:H27 H29">
      <formula1>900</formula1>
    </dataValidation>
  </dataValidations>
  <hyperlinks>
    <hyperlink ref="F24" location="'Стандарты'!$F$24" tooltip="Кликните по гиперссылке, чтобы перейти на сайт или отредактировать её" display="http://www.e-disclosure.ru/portal/company.aspx?id=20334"/>
  </hyperlink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шахта Березовская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 Александровна Дубина</dc:creator>
  <cp:keywords/>
  <dc:description/>
  <cp:lastModifiedBy>Яна Александровна Дубина</cp:lastModifiedBy>
  <dcterms:created xsi:type="dcterms:W3CDTF">2017-04-27T10:20:23Z</dcterms:created>
  <dcterms:modified xsi:type="dcterms:W3CDTF">2017-04-27T10:21:47Z</dcterms:modified>
  <cp:category/>
  <cp:version/>
  <cp:contentType/>
  <cp:contentStatus/>
</cp:coreProperties>
</file>